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/>
  <bookViews>
    <workbookView xWindow="22992" yWindow="65488" windowWidth="23136" windowHeight="13056" tabRatio="755" activeTab="0"/>
  </bookViews>
  <sheets>
    <sheet name="WOH" sheetId="9" r:id="rId1"/>
    <sheet name="Module2" sheetId="7" state="veryHidden" r:id="rId2"/>
  </sheets>
  <externalReferences>
    <externalReference r:id="rId5"/>
    <externalReference r:id="rId6"/>
    <externalReference r:id="rId7"/>
  </externalReferences>
  <definedNames>
    <definedName name="\p">'[1]woh'!$AF$29</definedName>
    <definedName name="_P">'[1]woh'!$AF$29</definedName>
    <definedName name="ADDRESS">#REF!</definedName>
    <definedName name="ANALYSIS">'[1]woh'!$AK$18</definedName>
    <definedName name="Contractor_Name" localSheetId="0">'WOH'!$F$1</definedName>
    <definedName name="Contractor_Name">'[2]WOH'!$G$1</definedName>
    <definedName name="DATE">'[1]woh'!$D$4</definedName>
    <definedName name="JOE">'[1]woh'!$AF$23</definedName>
    <definedName name="MENU">'[1]woh'!$AF$47</definedName>
    <definedName name="NAME">'[1]woh'!$D$5</definedName>
    <definedName name="Page_1" localSheetId="0">'WOH'!$A$1</definedName>
    <definedName name="Page_1">'[2]WOH'!$A$1</definedName>
    <definedName name="Page_2" localSheetId="0">'WOH'!#REF!</definedName>
    <definedName name="Page_2">'[2]WOH'!$Z$5</definedName>
    <definedName name="_xlnm.Print_Area" localSheetId="0">'WOH'!$A$1:$O$39,'WOH'!$R$1:$AE$39</definedName>
    <definedName name="Print_Area_MI">'[3]Trend'!$A$1:$Q$55</definedName>
    <definedName name="Print_Titles_MI">'[3]Trend'!$A$1:$IV$1,#REF!</definedName>
    <definedName name="WOH_As_Of" localSheetId="0">'WOH'!$F$2</definedName>
    <definedName name="WOH_As_Of">'[2]WOH'!$G$2</definedName>
  </definedNames>
  <calcPr calcId="191029"/>
  <extLst/>
</workbook>
</file>

<file path=xl/sharedStrings.xml><?xml version="1.0" encoding="utf-8"?>
<sst xmlns="http://schemas.openxmlformats.org/spreadsheetml/2006/main" count="38" uniqueCount="25">
  <si>
    <t xml:space="preserve"> </t>
  </si>
  <si>
    <t>Contractor:</t>
  </si>
  <si>
    <t>Work-on-Hand As Of:</t>
  </si>
  <si>
    <t>CONTRACT
DESCRIPTION</t>
  </si>
  <si>
    <t xml:space="preserve">CONTRACT
PRICE </t>
  </si>
  <si>
    <t>TOTAL BILLED 
TO-DATE</t>
  </si>
  <si>
    <t>TOTAL COST 
TO-DATE</t>
  </si>
  <si>
    <t>COST TO
COMPLETE</t>
  </si>
  <si>
    <t xml:space="preserve">COST &amp;
EARNINGS
IN EXCESS
OF BILLINGS  </t>
  </si>
  <si>
    <t xml:space="preserve">BILLINGS
IN EXCESS
OF COST &amp;
EARNINGS  </t>
  </si>
  <si>
    <t xml:space="preserve">PROFIT
AS OF
</t>
  </si>
  <si>
    <t>%</t>
  </si>
  <si>
    <t>PROFIT IN WORK LEFT TO COMPLETE:</t>
  </si>
  <si>
    <t>STATUS OF CONTRACTS</t>
  </si>
  <si>
    <t>GROSS PROFIT EARNED</t>
  </si>
  <si>
    <t>TOTAL GROSS PROFIT</t>
  </si>
  <si>
    <t>PRIOR YEAR GROSS PROFIT</t>
  </si>
  <si>
    <t>GROSS PROFIT THIS YEAR</t>
  </si>
  <si>
    <t>Profit Tracking</t>
  </si>
  <si>
    <t>RECOGNIZED EARNINGS TO DATE</t>
  </si>
  <si>
    <t>%
COMPLETE</t>
  </si>
  <si>
    <t xml:space="preserve">%
</t>
  </si>
  <si>
    <t>Completion Date</t>
  </si>
  <si>
    <t xml:space="preserve">CONTRACT
DESCRIPTION </t>
  </si>
  <si>
    <t>FILL IN YELLOW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</si>
</sst>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General_)"/>
    <numFmt numFmtId="165" formatCode="0.0%"/>
  </numFmts>
  <fonts count="28">
    <font>
      <sz val="10"/>
      <name val="MS Sans Serif"/>
      <family val="2"/>
    </font>
    <font>
      <sz val="10"/>
      <name val="Arial"/>
      <family val="2"/>
    </font>
    <font>
      <sz val="10"/>
      <name val="Courier"/>
      <family val="3"/>
    </font>
    <font>
      <b/>
      <sz val="8"/>
      <name val="Arial Narrow"/>
      <family val="2"/>
    </font>
    <font>
      <sz val="12"/>
      <name val="Helv"/>
      <family val="2"/>
    </font>
    <font>
      <sz val="10"/>
      <color indexed="12"/>
      <name val="Helv"/>
      <family val="2"/>
    </font>
    <font>
      <sz val="10"/>
      <color indexed="8"/>
      <name val="Arial Narrow"/>
      <family val="2"/>
    </font>
    <font>
      <sz val="10"/>
      <color indexed="8"/>
      <name val="Courier"/>
      <family val="3"/>
    </font>
    <font>
      <b/>
      <sz val="10"/>
      <color indexed="8"/>
      <name val="Arial Narrow"/>
      <family val="2"/>
    </font>
    <font>
      <b/>
      <sz val="12"/>
      <name val="Arial Narrow"/>
      <family val="2"/>
    </font>
    <font>
      <sz val="12"/>
      <color indexed="8"/>
      <name val="Helv"/>
      <family val="2"/>
    </font>
    <font>
      <b/>
      <sz val="12"/>
      <color indexed="8"/>
      <name val="Times New Roman"/>
      <family val="1"/>
    </font>
    <font>
      <b/>
      <sz val="12"/>
      <color indexed="8"/>
      <name val="Helv"/>
      <family val="2"/>
    </font>
    <font>
      <b/>
      <i/>
      <sz val="14"/>
      <color indexed="8"/>
      <name val="Times New Roman"/>
      <family val="1"/>
    </font>
    <font>
      <sz val="10"/>
      <color indexed="8"/>
      <name val="Helv"/>
      <family val="2"/>
    </font>
    <font>
      <b/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Garamond"/>
      <family val="1"/>
    </font>
    <font>
      <b/>
      <sz val="14"/>
      <color indexed="8"/>
      <name val="Garamond"/>
      <family val="1"/>
    </font>
    <font>
      <b/>
      <sz val="12"/>
      <color indexed="8"/>
      <name val="Garamond ITC T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Garamond"/>
      <family val="1"/>
    </font>
    <font>
      <sz val="10"/>
      <name val="Arial Narrow"/>
      <family val="2"/>
    </font>
    <font>
      <b/>
      <sz val="10.5"/>
      <color rgb="FF000000"/>
      <name val="Garamond"/>
      <family val="2"/>
    </font>
    <font>
      <b/>
      <sz val="10"/>
      <color rgb="FF000000"/>
      <name val="Garamond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/>
    </border>
    <border>
      <left/>
      <right/>
      <top style="thick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double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ck"/>
      <bottom style="thin"/>
    </border>
    <border>
      <left/>
      <right/>
      <top style="double"/>
      <bottom/>
    </border>
    <border>
      <left style="thin"/>
      <right style="thick"/>
      <top style="thick"/>
      <bottom style="thin"/>
    </border>
    <border>
      <left/>
      <right/>
      <top style="double"/>
      <bottom style="double"/>
    </border>
    <border>
      <left style="thick"/>
      <right style="thin"/>
      <top style="thick"/>
      <bottom style="thin"/>
    </border>
    <border>
      <left style="thick"/>
      <right style="thin"/>
      <top/>
      <bottom/>
    </border>
    <border>
      <left style="thick"/>
      <right style="thin"/>
      <top/>
      <bottom style="thin">
        <color indexed="22"/>
      </bottom>
    </border>
    <border>
      <left style="medium"/>
      <right style="thin"/>
      <top style="thick"/>
      <bottom style="thin"/>
    </border>
    <border>
      <left/>
      <right style="thin"/>
      <top style="thin"/>
      <bottom style="double"/>
    </border>
    <border>
      <left/>
      <right style="thin"/>
      <top style="thick"/>
      <bottom style="thin"/>
    </border>
    <border>
      <left style="thin"/>
      <right style="thick"/>
      <top style="thin"/>
      <bottom style="double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/>
      <top/>
      <bottom style="thin"/>
    </border>
    <border>
      <left style="double"/>
      <right/>
      <top style="double"/>
      <bottom style="thick"/>
    </border>
    <border>
      <left/>
      <right/>
      <top style="double"/>
      <bottom style="thick"/>
    </border>
    <border>
      <left/>
      <right style="double"/>
      <top style="double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125">
    <xf numFmtId="0" fontId="0" fillId="0" borderId="0" xfId="0"/>
    <xf numFmtId="164" fontId="7" fillId="0" borderId="0" xfId="20" applyFont="1">
      <alignment/>
      <protection/>
    </xf>
    <xf numFmtId="164" fontId="2" fillId="0" borderId="0" xfId="20">
      <alignment/>
      <protection/>
    </xf>
    <xf numFmtId="164" fontId="12" fillId="0" borderId="0" xfId="20" applyFont="1">
      <alignment/>
      <protection/>
    </xf>
    <xf numFmtId="164" fontId="17" fillId="0" borderId="0" xfId="20" applyFont="1" applyAlignment="1" applyProtection="1">
      <alignment horizontal="right"/>
      <protection/>
    </xf>
    <xf numFmtId="164" fontId="19" fillId="0" borderId="0" xfId="20" applyFont="1" applyAlignment="1" applyProtection="1">
      <alignment horizontal="left"/>
      <protection/>
    </xf>
    <xf numFmtId="164" fontId="7" fillId="0" borderId="1" xfId="20" applyFont="1" applyBorder="1">
      <alignment/>
      <protection/>
    </xf>
    <xf numFmtId="164" fontId="10" fillId="0" borderId="1" xfId="20" applyFont="1" applyBorder="1" applyProtection="1">
      <alignment/>
      <protection/>
    </xf>
    <xf numFmtId="164" fontId="10" fillId="0" borderId="1" xfId="20" applyFont="1" applyBorder="1" applyAlignment="1">
      <alignment horizontal="center"/>
      <protection/>
    </xf>
    <xf numFmtId="164" fontId="10" fillId="0" borderId="1" xfId="20" applyFont="1" applyBorder="1">
      <alignment/>
      <protection/>
    </xf>
    <xf numFmtId="164" fontId="15" fillId="0" borderId="2" xfId="20" applyFont="1" applyBorder="1" applyAlignment="1" applyProtection="1">
      <alignment horizontal="center" vertical="center" wrapText="1"/>
      <protection/>
    </xf>
    <xf numFmtId="164" fontId="15" fillId="0" borderId="2" xfId="20" applyFont="1" applyBorder="1" applyAlignment="1" applyProtection="1">
      <alignment horizontal="center" vertical="center"/>
      <protection/>
    </xf>
    <xf numFmtId="164" fontId="1" fillId="0" borderId="0" xfId="20" applyFont="1">
      <alignment/>
      <protection/>
    </xf>
    <xf numFmtId="164" fontId="1" fillId="0" borderId="0" xfId="20" applyFont="1" applyAlignment="1">
      <alignment vertical="center"/>
      <protection/>
    </xf>
    <xf numFmtId="9" fontId="21" fillId="0" borderId="3" xfId="15" applyFont="1" applyBorder="1" applyAlignment="1" applyProtection="1">
      <alignment vertical="center"/>
      <protection locked="0"/>
    </xf>
    <xf numFmtId="164" fontId="20" fillId="0" borderId="0" xfId="20" applyFont="1" applyAlignment="1">
      <alignment vertical="center"/>
      <protection/>
    </xf>
    <xf numFmtId="164" fontId="21" fillId="0" borderId="0" xfId="20" applyFont="1" applyAlignment="1" applyProtection="1" quotePrefix="1">
      <alignment horizontal="left" vertical="center"/>
      <protection/>
    </xf>
    <xf numFmtId="164" fontId="21" fillId="0" borderId="0" xfId="20" applyFont="1" applyAlignment="1">
      <alignment vertical="center"/>
      <protection/>
    </xf>
    <xf numFmtId="164" fontId="21" fillId="0" borderId="0" xfId="20" applyFont="1" applyBorder="1" applyAlignment="1">
      <alignment vertical="center"/>
      <protection/>
    </xf>
    <xf numFmtId="164" fontId="1" fillId="0" borderId="0" xfId="20" applyFont="1" applyBorder="1" applyAlignment="1">
      <alignment vertical="center"/>
      <protection/>
    </xf>
    <xf numFmtId="164" fontId="2" fillId="0" borderId="0" xfId="20" applyBorder="1">
      <alignment/>
      <protection/>
    </xf>
    <xf numFmtId="164" fontId="14" fillId="0" borderId="0" xfId="20" applyFont="1">
      <alignment/>
      <protection/>
    </xf>
    <xf numFmtId="164" fontId="11" fillId="0" borderId="0" xfId="20" applyFont="1" applyProtection="1">
      <alignment/>
      <protection locked="0"/>
    </xf>
    <xf numFmtId="164" fontId="13" fillId="0" borderId="0" xfId="20" applyFont="1">
      <alignment/>
      <protection/>
    </xf>
    <xf numFmtId="164" fontId="7" fillId="0" borderId="0" xfId="20" applyFont="1" applyBorder="1">
      <alignment/>
      <protection/>
    </xf>
    <xf numFmtId="164" fontId="13" fillId="0" borderId="0" xfId="20" applyFont="1" applyBorder="1">
      <alignment/>
      <protection/>
    </xf>
    <xf numFmtId="164" fontId="10" fillId="0" borderId="0" xfId="20" applyFont="1">
      <alignment/>
      <protection/>
    </xf>
    <xf numFmtId="164" fontId="11" fillId="0" borderId="0" xfId="20" applyFont="1" applyBorder="1">
      <alignment/>
      <protection/>
    </xf>
    <xf numFmtId="164" fontId="10" fillId="0" borderId="0" xfId="20" applyFont="1" applyBorder="1">
      <alignment/>
      <protection/>
    </xf>
    <xf numFmtId="164" fontId="4" fillId="0" borderId="0" xfId="20" applyFont="1" applyBorder="1">
      <alignment/>
      <protection/>
    </xf>
    <xf numFmtId="14" fontId="15" fillId="0" borderId="0" xfId="20" applyNumberFormat="1" applyFont="1" applyBorder="1" applyAlignment="1">
      <alignment horizontal="center" wrapText="1"/>
      <protection/>
    </xf>
    <xf numFmtId="164" fontId="15" fillId="0" borderId="0" xfId="20" applyFont="1" applyBorder="1" applyAlignment="1" applyProtection="1">
      <alignment horizontal="center"/>
      <protection/>
    </xf>
    <xf numFmtId="164" fontId="3" fillId="0" borderId="0" xfId="20" applyFont="1" applyBorder="1" applyAlignment="1" applyProtection="1">
      <alignment horizontal="center"/>
      <protection/>
    </xf>
    <xf numFmtId="37" fontId="14" fillId="0" borderId="0" xfId="20" applyNumberFormat="1" applyFont="1" applyBorder="1" applyProtection="1">
      <alignment/>
      <protection locked="0"/>
    </xf>
    <xf numFmtId="9" fontId="14" fillId="0" borderId="0" xfId="20" applyNumberFormat="1" applyFont="1" applyBorder="1" applyProtection="1">
      <alignment/>
      <protection locked="0"/>
    </xf>
    <xf numFmtId="9" fontId="5" fillId="0" borderId="0" xfId="20" applyNumberFormat="1" applyFont="1" applyBorder="1" applyProtection="1">
      <alignment/>
      <protection locked="0"/>
    </xf>
    <xf numFmtId="37" fontId="6" fillId="0" borderId="0" xfId="20" applyNumberFormat="1" applyFont="1" applyBorder="1" applyProtection="1">
      <alignment/>
      <protection/>
    </xf>
    <xf numFmtId="165" fontId="6" fillId="0" borderId="0" xfId="20" applyNumberFormat="1" applyFont="1" applyBorder="1" applyProtection="1">
      <alignment/>
      <protection/>
    </xf>
    <xf numFmtId="37" fontId="6" fillId="0" borderId="0" xfId="20" applyNumberFormat="1" applyFont="1" applyBorder="1" applyProtection="1">
      <alignment/>
      <protection locked="0"/>
    </xf>
    <xf numFmtId="9" fontId="6" fillId="0" borderId="0" xfId="20" applyNumberFormat="1" applyFont="1" applyBorder="1" applyProtection="1">
      <alignment/>
      <protection locked="0"/>
    </xf>
    <xf numFmtId="37" fontId="6" fillId="0" borderId="0" xfId="20" applyNumberFormat="1" applyFont="1" applyProtection="1">
      <alignment/>
      <protection/>
    </xf>
    <xf numFmtId="165" fontId="6" fillId="0" borderId="0" xfId="20" applyNumberFormat="1" applyFont="1" applyProtection="1">
      <alignment/>
      <protection/>
    </xf>
    <xf numFmtId="37" fontId="6" fillId="0" borderId="0" xfId="20" applyNumberFormat="1" applyFont="1" applyProtection="1">
      <alignment/>
      <protection locked="0"/>
    </xf>
    <xf numFmtId="9" fontId="6" fillId="0" borderId="0" xfId="20" applyNumberFormat="1" applyFont="1" applyProtection="1">
      <alignment/>
      <protection locked="0"/>
    </xf>
    <xf numFmtId="164" fontId="2" fillId="0" borderId="0" xfId="20" applyAlignment="1">
      <alignment horizontal="left"/>
      <protection/>
    </xf>
    <xf numFmtId="164" fontId="2" fillId="0" borderId="0" xfId="20" applyAlignment="1">
      <alignment horizontal="center"/>
      <protection/>
    </xf>
    <xf numFmtId="37" fontId="8" fillId="0" borderId="4" xfId="20" applyNumberFormat="1" applyFont="1" applyBorder="1" applyProtection="1">
      <alignment/>
      <protection locked="0"/>
    </xf>
    <xf numFmtId="9" fontId="8" fillId="0" borderId="0" xfId="20" applyNumberFormat="1" applyFont="1" applyProtection="1">
      <alignment/>
      <protection locked="0"/>
    </xf>
    <xf numFmtId="37" fontId="8" fillId="0" borderId="0" xfId="20" applyNumberFormat="1" applyFont="1" applyProtection="1">
      <alignment/>
      <protection locked="0"/>
    </xf>
    <xf numFmtId="37" fontId="16" fillId="0" borderId="5" xfId="20" applyNumberFormat="1" applyFont="1" applyBorder="1" applyProtection="1">
      <alignment/>
      <protection/>
    </xf>
    <xf numFmtId="37" fontId="9" fillId="0" borderId="5" xfId="20" applyNumberFormat="1" applyFont="1" applyBorder="1" applyProtection="1">
      <alignment/>
      <protection/>
    </xf>
    <xf numFmtId="37" fontId="8" fillId="0" borderId="0" xfId="20" applyNumberFormat="1" applyFont="1" applyProtection="1">
      <alignment/>
      <protection/>
    </xf>
    <xf numFmtId="37" fontId="2" fillId="0" borderId="0" xfId="20" applyNumberFormat="1" applyProtection="1">
      <alignment/>
      <protection/>
    </xf>
    <xf numFmtId="164" fontId="2" fillId="0" borderId="0" xfId="20" applyAlignment="1">
      <alignment horizontal="centerContinuous"/>
      <protection/>
    </xf>
    <xf numFmtId="164" fontId="7" fillId="0" borderId="0" xfId="20" applyFont="1" applyAlignment="1">
      <alignment horizontal="left"/>
      <protection/>
    </xf>
    <xf numFmtId="164" fontId="19" fillId="0" borderId="0" xfId="20" applyFont="1" applyAlignment="1" applyProtection="1">
      <alignment horizontal="left"/>
      <protection/>
    </xf>
    <xf numFmtId="3" fontId="21" fillId="0" borderId="6" xfId="20" applyNumberFormat="1" applyFont="1" applyFill="1" applyBorder="1" applyAlignment="1" applyProtection="1">
      <alignment horizontal="center" vertical="center"/>
      <protection/>
    </xf>
    <xf numFmtId="3" fontId="21" fillId="0" borderId="7" xfId="20" applyNumberFormat="1" applyFont="1" applyFill="1" applyBorder="1" applyAlignment="1" applyProtection="1">
      <alignment horizontal="left" vertical="center"/>
      <protection/>
    </xf>
    <xf numFmtId="164" fontId="15" fillId="2" borderId="8" xfId="20" applyFont="1" applyFill="1" applyBorder="1" applyAlignment="1" applyProtection="1" quotePrefix="1">
      <alignment horizontal="center" vertical="center" wrapText="1"/>
      <protection/>
    </xf>
    <xf numFmtId="164" fontId="18" fillId="0" borderId="5" xfId="20" applyFont="1" applyBorder="1" applyAlignment="1" applyProtection="1">
      <alignment horizontal="left"/>
      <protection locked="0"/>
    </xf>
    <xf numFmtId="14" fontId="18" fillId="0" borderId="9" xfId="20" applyNumberFormat="1" applyFont="1" applyBorder="1" applyAlignment="1" applyProtection="1">
      <alignment horizontal="left"/>
      <protection locked="0"/>
    </xf>
    <xf numFmtId="164" fontId="15" fillId="3" borderId="8" xfId="20" applyFont="1" applyFill="1" applyBorder="1" applyAlignment="1" applyProtection="1">
      <alignment horizontal="center" vertical="center" wrapText="1"/>
      <protection/>
    </xf>
    <xf numFmtId="164" fontId="15" fillId="3" borderId="10" xfId="20" applyFont="1" applyFill="1" applyBorder="1" applyAlignment="1" applyProtection="1">
      <alignment horizontal="center" vertical="center" wrapText="1"/>
      <protection/>
    </xf>
    <xf numFmtId="5" fontId="21" fillId="0" borderId="11" xfId="20" applyNumberFormat="1" applyFont="1" applyBorder="1" applyAlignment="1" applyProtection="1">
      <alignment horizontal="left" vertical="center"/>
      <protection/>
    </xf>
    <xf numFmtId="164" fontId="15" fillId="0" borderId="12" xfId="20" applyFont="1" applyBorder="1" applyAlignment="1" applyProtection="1">
      <alignment horizontal="center" vertical="center" wrapText="1"/>
      <protection/>
    </xf>
    <xf numFmtId="164" fontId="20" fillId="0" borderId="13" xfId="20" applyFont="1" applyBorder="1" applyProtection="1">
      <alignment/>
      <protection/>
    </xf>
    <xf numFmtId="164" fontId="20" fillId="0" borderId="14" xfId="20" applyFont="1" applyBorder="1" applyProtection="1">
      <alignment/>
      <protection/>
    </xf>
    <xf numFmtId="37" fontId="21" fillId="0" borderId="6" xfId="20" applyNumberFormat="1" applyFont="1" applyBorder="1" applyAlignment="1" applyProtection="1">
      <alignment vertical="center"/>
      <protection locked="0"/>
    </xf>
    <xf numFmtId="14" fontId="15" fillId="0" borderId="15" xfId="20" applyNumberFormat="1" applyFont="1" applyBorder="1" applyAlignment="1" applyProtection="1">
      <alignment horizontal="center" vertical="center" wrapText="1"/>
      <protection locked="0"/>
    </xf>
    <xf numFmtId="37" fontId="21" fillId="0" borderId="16" xfId="20" applyNumberFormat="1" applyFont="1" applyBorder="1" applyAlignment="1" applyProtection="1">
      <alignment vertical="center"/>
      <protection locked="0"/>
    </xf>
    <xf numFmtId="14" fontId="15" fillId="0" borderId="8" xfId="20" applyNumberFormat="1" applyFont="1" applyBorder="1" applyAlignment="1" applyProtection="1">
      <alignment horizontal="center" vertical="center"/>
      <protection locked="0"/>
    </xf>
    <xf numFmtId="14" fontId="15" fillId="0" borderId="17" xfId="20" applyNumberFormat="1" applyFont="1" applyBorder="1" applyAlignment="1" applyProtection="1">
      <alignment horizontal="center" vertical="center" wrapText="1"/>
      <protection locked="0"/>
    </xf>
    <xf numFmtId="164" fontId="15" fillId="0" borderId="8" xfId="20" applyFont="1" applyBorder="1" applyAlignment="1" applyProtection="1">
      <alignment horizontal="center" vertical="center"/>
      <protection/>
    </xf>
    <xf numFmtId="37" fontId="21" fillId="0" borderId="16" xfId="20" applyNumberFormat="1" applyFont="1" applyBorder="1" applyAlignment="1" applyProtection="1">
      <alignment horizontal="right" vertical="center"/>
      <protection locked="0"/>
    </xf>
    <xf numFmtId="9" fontId="21" fillId="0" borderId="7" xfId="15" applyFont="1" applyBorder="1" applyAlignment="1" applyProtection="1">
      <alignment vertical="center"/>
      <protection locked="0"/>
    </xf>
    <xf numFmtId="37" fontId="21" fillId="0" borderId="7" xfId="20" applyNumberFormat="1" applyFont="1" applyBorder="1" applyAlignment="1" applyProtection="1">
      <alignment vertical="center"/>
      <protection locked="0"/>
    </xf>
    <xf numFmtId="164" fontId="15" fillId="0" borderId="10" xfId="20" applyFont="1" applyBorder="1" applyAlignment="1" applyProtection="1">
      <alignment horizontal="center" vertical="center"/>
      <protection/>
    </xf>
    <xf numFmtId="9" fontId="21" fillId="0" borderId="18" xfId="15" applyFont="1" applyBorder="1" applyAlignment="1" applyProtection="1">
      <alignment vertical="center"/>
      <protection locked="0"/>
    </xf>
    <xf numFmtId="14" fontId="18" fillId="0" borderId="0" xfId="20" applyNumberFormat="1" applyFont="1" applyBorder="1" applyAlignment="1" applyProtection="1">
      <alignment horizontal="left"/>
      <protection locked="0"/>
    </xf>
    <xf numFmtId="164" fontId="22" fillId="0" borderId="19" xfId="20" applyFont="1" applyBorder="1" applyAlignment="1" applyProtection="1">
      <alignment horizontal="left" vertical="center" wrapText="1"/>
      <protection locked="0"/>
    </xf>
    <xf numFmtId="164" fontId="22" fillId="0" borderId="19" xfId="20" applyFont="1" applyBorder="1" applyAlignment="1" applyProtection="1">
      <alignment horizontal="left" vertical="center"/>
      <protection locked="0"/>
    </xf>
    <xf numFmtId="164" fontId="20" fillId="0" borderId="19" xfId="20" applyFont="1" applyBorder="1" applyAlignment="1" applyProtection="1">
      <alignment vertical="center" wrapText="1"/>
      <protection/>
    </xf>
    <xf numFmtId="37" fontId="20" fillId="0" borderId="19" xfId="20" applyNumberFormat="1" applyFont="1" applyBorder="1" applyAlignment="1" applyProtection="1">
      <alignment vertical="center"/>
      <protection locked="0"/>
    </xf>
    <xf numFmtId="9" fontId="20" fillId="0" borderId="19" xfId="20" applyNumberFormat="1" applyFont="1" applyBorder="1" applyAlignment="1" applyProtection="1">
      <alignment vertical="center"/>
      <protection locked="0"/>
    </xf>
    <xf numFmtId="9" fontId="20" fillId="0" borderId="20" xfId="20" applyNumberFormat="1" applyFont="1" applyBorder="1" applyAlignment="1" applyProtection="1">
      <alignment vertical="center"/>
      <protection locked="0"/>
    </xf>
    <xf numFmtId="164" fontId="21" fillId="0" borderId="0" xfId="20" applyFont="1" applyAlignment="1">
      <alignment horizontal="right" vertical="center"/>
      <protection/>
    </xf>
    <xf numFmtId="164" fontId="22" fillId="0" borderId="21" xfId="20" applyFont="1" applyBorder="1" applyAlignment="1" applyProtection="1">
      <alignment vertical="center"/>
      <protection locked="0"/>
    </xf>
    <xf numFmtId="3" fontId="22" fillId="0" borderId="19" xfId="20" applyNumberFormat="1" applyFont="1" applyBorder="1" applyAlignment="1" applyProtection="1">
      <alignment vertical="center"/>
      <protection locked="0"/>
    </xf>
    <xf numFmtId="37" fontId="22" fillId="0" borderId="19" xfId="20" applyNumberFormat="1" applyFont="1" applyBorder="1" applyAlignment="1" applyProtection="1">
      <alignment vertical="center"/>
      <protection/>
    </xf>
    <xf numFmtId="165" fontId="22" fillId="0" borderId="19" xfId="20" applyNumberFormat="1" applyFont="1" applyBorder="1" applyAlignment="1" applyProtection="1">
      <alignment vertical="center"/>
      <protection/>
    </xf>
    <xf numFmtId="37" fontId="22" fillId="0" borderId="20" xfId="20" applyNumberFormat="1" applyFont="1" applyBorder="1" applyAlignment="1" applyProtection="1">
      <alignment vertical="center"/>
      <protection/>
    </xf>
    <xf numFmtId="37" fontId="23" fillId="0" borderId="7" xfId="20" applyNumberFormat="1" applyFont="1" applyFill="1" applyBorder="1" applyAlignment="1" applyProtection="1">
      <alignment vertical="center"/>
      <protection/>
    </xf>
    <xf numFmtId="37" fontId="23" fillId="0" borderId="16" xfId="20" applyNumberFormat="1" applyFont="1" applyFill="1" applyBorder="1" applyAlignment="1" applyProtection="1">
      <alignment vertical="center"/>
      <protection/>
    </xf>
    <xf numFmtId="165" fontId="23" fillId="0" borderId="7" xfId="15" applyNumberFormat="1" applyFont="1" applyBorder="1" applyAlignment="1" applyProtection="1">
      <alignment horizontal="center" vertical="center"/>
      <protection/>
    </xf>
    <xf numFmtId="37" fontId="23" fillId="0" borderId="7" xfId="15" applyNumberFormat="1" applyFont="1" applyBorder="1" applyAlignment="1" applyProtection="1">
      <alignment horizontal="center" vertical="center"/>
      <protection/>
    </xf>
    <xf numFmtId="3" fontId="23" fillId="0" borderId="7" xfId="20" applyNumberFormat="1" applyFont="1" applyBorder="1" applyAlignment="1" applyProtection="1">
      <alignment vertical="center"/>
      <protection/>
    </xf>
    <xf numFmtId="3" fontId="23" fillId="0" borderId="18" xfId="20" applyNumberFormat="1" applyFont="1" applyBorder="1" applyAlignment="1" applyProtection="1">
      <alignment vertical="center"/>
      <protection/>
    </xf>
    <xf numFmtId="164" fontId="15" fillId="2" borderId="17" xfId="20" applyFont="1" applyFill="1" applyBorder="1" applyAlignment="1" applyProtection="1" quotePrefix="1">
      <alignment horizontal="center" vertical="center" wrapText="1"/>
      <protection/>
    </xf>
    <xf numFmtId="14" fontId="18" fillId="0" borderId="22" xfId="20" applyNumberFormat="1" applyFont="1" applyBorder="1" applyAlignment="1" applyProtection="1">
      <alignment horizontal="left"/>
      <protection locked="0"/>
    </xf>
    <xf numFmtId="0" fontId="18" fillId="0" borderId="22" xfId="20" applyNumberFormat="1" applyFont="1" applyBorder="1" applyAlignment="1" applyProtection="1">
      <alignment horizontal="left"/>
      <protection locked="0"/>
    </xf>
    <xf numFmtId="0" fontId="18" fillId="0" borderId="0" xfId="20" applyNumberFormat="1" applyFont="1" applyBorder="1" applyAlignment="1" applyProtection="1">
      <alignment horizontal="left"/>
      <protection locked="0"/>
    </xf>
    <xf numFmtId="0" fontId="18" fillId="0" borderId="0" xfId="20" applyNumberFormat="1" applyFont="1" applyBorder="1" applyAlignment="1" applyProtection="1">
      <alignment horizontal="left"/>
      <protection locked="0"/>
    </xf>
    <xf numFmtId="0" fontId="7" fillId="0" borderId="1" xfId="20" applyNumberFormat="1" applyFont="1" applyBorder="1">
      <alignment/>
      <protection/>
    </xf>
    <xf numFmtId="0" fontId="15" fillId="2" borderId="8" xfId="20" applyNumberFormat="1" applyFont="1" applyFill="1" applyBorder="1" applyAlignment="1" applyProtection="1">
      <alignment horizontal="center" vertical="center" wrapText="1"/>
      <protection/>
    </xf>
    <xf numFmtId="0" fontId="22" fillId="0" borderId="19" xfId="20" applyNumberFormat="1" applyFont="1" applyBorder="1" applyAlignment="1" applyProtection="1">
      <alignment vertical="center"/>
      <protection locked="0"/>
    </xf>
    <xf numFmtId="0" fontId="23" fillId="0" borderId="16" xfId="20" applyNumberFormat="1" applyFont="1" applyFill="1" applyBorder="1" applyAlignment="1" applyProtection="1">
      <alignment vertical="center"/>
      <protection/>
    </xf>
    <xf numFmtId="0" fontId="21" fillId="0" borderId="0" xfId="20" applyNumberFormat="1" applyFont="1" applyAlignment="1">
      <alignment vertical="center"/>
      <protection/>
    </xf>
    <xf numFmtId="0" fontId="2" fillId="0" borderId="0" xfId="20" applyNumberFormat="1">
      <alignment/>
      <protection/>
    </xf>
    <xf numFmtId="0" fontId="7" fillId="0" borderId="0" xfId="20" applyNumberFormat="1" applyFont="1">
      <alignment/>
      <protection/>
    </xf>
    <xf numFmtId="0" fontId="13" fillId="0" borderId="0" xfId="20" applyNumberFormat="1" applyFont="1">
      <alignment/>
      <protection/>
    </xf>
    <xf numFmtId="0" fontId="2" fillId="0" borderId="0" xfId="20" applyNumberFormat="1" applyAlignment="1">
      <alignment horizontal="left"/>
      <protection/>
    </xf>
    <xf numFmtId="0" fontId="2" fillId="0" borderId="0" xfId="20" applyNumberFormat="1" applyAlignment="1">
      <alignment horizontal="center"/>
      <protection/>
    </xf>
    <xf numFmtId="164" fontId="15" fillId="2" borderId="2" xfId="20" applyFont="1" applyFill="1" applyBorder="1" applyAlignment="1" applyProtection="1">
      <alignment horizontal="center" vertical="center" wrapText="1"/>
      <protection/>
    </xf>
    <xf numFmtId="14" fontId="18" fillId="0" borderId="22" xfId="20" applyNumberFormat="1" applyFont="1" applyBorder="1" applyAlignment="1" applyProtection="1">
      <alignment horizontal="left"/>
      <protection locked="0"/>
    </xf>
    <xf numFmtId="14" fontId="24" fillId="0" borderId="22" xfId="20" applyNumberFormat="1" applyFont="1" applyBorder="1" applyAlignment="1" applyProtection="1">
      <alignment horizontal="left"/>
      <protection locked="0"/>
    </xf>
    <xf numFmtId="164" fontId="15" fillId="4" borderId="8" xfId="20" applyFont="1" applyFill="1" applyBorder="1" applyAlignment="1" applyProtection="1">
      <alignment horizontal="center" vertical="center" wrapText="1"/>
      <protection/>
    </xf>
    <xf numFmtId="164" fontId="25" fillId="0" borderId="0" xfId="20" applyFont="1" applyAlignment="1">
      <alignment horizontal="left"/>
      <protection/>
    </xf>
    <xf numFmtId="164" fontId="25" fillId="0" borderId="0" xfId="20" applyFont="1">
      <alignment/>
      <protection/>
    </xf>
    <xf numFmtId="164" fontId="6" fillId="0" borderId="0" xfId="20" applyFont="1" applyBorder="1">
      <alignment/>
      <protection/>
    </xf>
    <xf numFmtId="164" fontId="8" fillId="0" borderId="1" xfId="20" applyFont="1" applyBorder="1" applyAlignment="1">
      <alignment horizontal="left"/>
      <protection/>
    </xf>
    <xf numFmtId="164" fontId="8" fillId="0" borderId="23" xfId="20" applyFont="1" applyBorder="1" applyAlignment="1">
      <alignment horizontal="center"/>
      <protection/>
    </xf>
    <xf numFmtId="164" fontId="8" fillId="0" borderId="24" xfId="20" applyFont="1" applyBorder="1" applyAlignment="1">
      <alignment horizontal="center"/>
      <protection/>
    </xf>
    <xf numFmtId="164" fontId="8" fillId="0" borderId="25" xfId="20" applyFont="1" applyBorder="1" applyAlignment="1">
      <alignment horizontal="center"/>
      <protection/>
    </xf>
    <xf numFmtId="14" fontId="18" fillId="0" borderId="0" xfId="2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age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781050</xdr:colOff>
      <xdr:row>0</xdr:row>
      <xdr:rowOff>0</xdr:rowOff>
    </xdr:from>
    <xdr:to>
      <xdr:col>15</xdr:col>
      <xdr:colOff>19050</xdr:colOff>
      <xdr:row>2</xdr:row>
      <xdr:rowOff>190500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9020175" y="0"/>
          <a:ext cx="2714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Garamond"/>
            </a:rPr>
            <a:t>620 N Wymore Road, Suite 200</a:t>
          </a:r>
        </a:p>
        <a:p>
          <a:pPr algn="r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Garamond"/>
            </a:rPr>
            <a:t>Maitland, FL  32751</a:t>
          </a:r>
        </a:p>
        <a:p>
          <a:pPr algn="r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Garamond"/>
            </a:rPr>
            <a:t>(407) 786-7770 - Fax: (407) 786-7766</a:t>
          </a:r>
        </a:p>
        <a:p>
          <a:pPr algn="r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Garamond"/>
            </a:rPr>
            <a:t>Toll Free (888) 786-2663 - Fax: (888) 718-2663</a:t>
          </a:r>
        </a:p>
      </xdr:txBody>
    </xdr:sp>
    <xdr:clientData/>
  </xdr:twoCellAnchor>
  <xdr:twoCellAnchor>
    <xdr:from>
      <xdr:col>25</xdr:col>
      <xdr:colOff>581025</xdr:colOff>
      <xdr:row>0</xdr:row>
      <xdr:rowOff>0</xdr:rowOff>
    </xdr:from>
    <xdr:to>
      <xdr:col>30</xdr:col>
      <xdr:colOff>571500</xdr:colOff>
      <xdr:row>3</xdr:row>
      <xdr:rowOff>200025</xdr:rowOff>
    </xdr:to>
    <xdr:sp macro="" textlink="">
      <xdr:nvSpPr>
        <xdr:cNvPr id="3075" name="Text 3"/>
        <xdr:cNvSpPr txBox="1">
          <a:spLocks noChangeArrowheads="1"/>
        </xdr:cNvSpPr>
      </xdr:nvSpPr>
      <xdr:spPr bwMode="auto">
        <a:xfrm>
          <a:off x="19145250" y="0"/>
          <a:ext cx="30384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Garamond"/>
            </a:rPr>
            <a:t>620 N. Wymore Road, Suite 200</a:t>
          </a:r>
        </a:p>
        <a:p>
          <a:pPr algn="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Garamond"/>
            </a:rPr>
            <a:t>Maitland, FL 32751</a:t>
          </a:r>
        </a:p>
        <a:p>
          <a:pPr algn="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Garamond"/>
          </a:endParaRPr>
        </a:p>
        <a:p>
          <a:pPr algn="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Garamond"/>
            </a:rPr>
            <a:t>(407) 786-7770 - Fax: (407) 786-7766</a:t>
          </a:r>
        </a:p>
        <a:p>
          <a:pPr algn="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Garamond"/>
            </a:rPr>
            <a:t>Toll Free (888) 786-2663 - Fax: (888) 718-2663</a:t>
          </a:r>
        </a:p>
      </xdr:txBody>
    </xdr:sp>
    <xdr:clientData/>
  </xdr:twoCellAnchor>
  <xdr:twoCellAnchor editAs="oneCell">
    <xdr:from>
      <xdr:col>17</xdr:col>
      <xdr:colOff>9525</xdr:colOff>
      <xdr:row>0</xdr:row>
      <xdr:rowOff>228600</xdr:rowOff>
    </xdr:from>
    <xdr:to>
      <xdr:col>19</xdr:col>
      <xdr:colOff>0</xdr:colOff>
      <xdr:row>2</xdr:row>
      <xdr:rowOff>152400</xdr:rowOff>
    </xdr:to>
    <xdr:pic>
      <xdr:nvPicPr>
        <xdr:cNvPr id="3157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44475" y="228600"/>
          <a:ext cx="2066925" cy="561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1</xdr:col>
      <xdr:colOff>1952625</xdr:colOff>
      <xdr:row>2</xdr:row>
      <xdr:rowOff>104775</xdr:rowOff>
    </xdr:to>
    <xdr:pic>
      <xdr:nvPicPr>
        <xdr:cNvPr id="3158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0"/>
          <a:ext cx="18764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95250</xdr:colOff>
      <xdr:row>0</xdr:row>
      <xdr:rowOff>133350</xdr:rowOff>
    </xdr:from>
    <xdr:to>
      <xdr:col>19</xdr:col>
      <xdr:colOff>0</xdr:colOff>
      <xdr:row>2</xdr:row>
      <xdr:rowOff>238125</xdr:rowOff>
    </xdr:to>
    <xdr:pic>
      <xdr:nvPicPr>
        <xdr:cNvPr id="3159" name="Picture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30200" y="133350"/>
          <a:ext cx="1981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%20Folders\Wall%20Design%20Group%20Inc\lakel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%20Folders\Wall%20Design%20Group%20Inc\OBRI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%20Folders\Wall%20Design%20Group%20Inc\BRU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d Bonds"/>
      <sheetName val="P&amp;P Bonds"/>
      <sheetName val="Aggregate"/>
      <sheetName val="woh"/>
    </sheetNames>
    <sheetDataSet>
      <sheetData sheetId="0"/>
      <sheetData sheetId="1"/>
      <sheetData sheetId="2"/>
      <sheetData sheetId="3">
        <row r="18">
          <cell r="AK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B Log"/>
      <sheetName val="P&amp;P Log"/>
      <sheetName val="Aggregate"/>
      <sheetName val="Ignore"/>
      <sheetName val="Module2"/>
      <sheetName val="WOH"/>
    </sheetNames>
    <sheetDataSet>
      <sheetData sheetId="0"/>
      <sheetData sheetId="1"/>
      <sheetData sheetId="2"/>
      <sheetData sheetId="3"/>
      <sheetData sheetId="4" refreshError="1"/>
      <sheetData sheetId="5">
        <row r="1">
          <cell r="G1" t="str">
            <v>O'Brien Environmental Services, Inc.</v>
          </cell>
        </row>
        <row r="2">
          <cell r="G2">
            <v>36799</v>
          </cell>
        </row>
        <row r="5">
          <cell r="Z5">
            <v>167403.99998848926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d Bonds"/>
      <sheetName val="P&amp;P Bonds"/>
      <sheetName val="Aggregate"/>
      <sheetName val="WOH"/>
      <sheetName val="Ignore"/>
      <sheetName val="Trend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Date of Update:</v>
          </cell>
          <cell r="C2">
            <v>36991</v>
          </cell>
        </row>
        <row r="3">
          <cell r="A3" t="str">
            <v>Contractor:</v>
          </cell>
          <cell r="C3" t="str">
            <v>Bruns, Inc. General Contractor</v>
          </cell>
        </row>
        <row r="4">
          <cell r="A4" t="str">
            <v> </v>
          </cell>
          <cell r="B4" t="str">
            <v> </v>
          </cell>
          <cell r="C4" t="str">
            <v> </v>
          </cell>
        </row>
        <row r="6">
          <cell r="A6" t="str">
            <v>Statement Date:</v>
          </cell>
          <cell r="C6">
            <v>36160</v>
          </cell>
          <cell r="F6">
            <v>36525</v>
          </cell>
          <cell r="I6">
            <v>36891</v>
          </cell>
        </row>
        <row r="7">
          <cell r="P7" t="str">
            <v> </v>
          </cell>
        </row>
        <row r="8">
          <cell r="C8" t="str">
            <v>GIVEN:</v>
          </cell>
          <cell r="D8" t="str">
            <v>ALLOWED:</v>
          </cell>
          <cell r="F8" t="str">
            <v>GIVEN:</v>
          </cell>
          <cell r="G8" t="str">
            <v>ALLOWED</v>
          </cell>
          <cell r="I8" t="str">
            <v>GIVEN</v>
          </cell>
          <cell r="J8" t="str">
            <v>ALLOWED</v>
          </cell>
          <cell r="L8" t="str">
            <v>GIVEN</v>
          </cell>
          <cell r="M8" t="str">
            <v>ALLOWED</v>
          </cell>
          <cell r="O8" t="str">
            <v>GIVEN</v>
          </cell>
          <cell r="P8" t="str">
            <v>ALLOWED</v>
          </cell>
        </row>
        <row r="9">
          <cell r="C9" t="str">
            <v> </v>
          </cell>
        </row>
        <row r="10">
          <cell r="A10" t="str">
            <v>CASH &amp; NEAR CASH</v>
          </cell>
          <cell r="C10">
            <v>478830</v>
          </cell>
          <cell r="D10">
            <v>478830</v>
          </cell>
          <cell r="F10">
            <v>592096</v>
          </cell>
          <cell r="G10">
            <v>592096</v>
          </cell>
          <cell r="I10">
            <v>321195</v>
          </cell>
          <cell r="J10">
            <v>321195</v>
          </cell>
        </row>
        <row r="11">
          <cell r="A11" t="str">
            <v>ACCOUNTS RECEIVABLE</v>
          </cell>
          <cell r="C11">
            <v>396250</v>
          </cell>
          <cell r="D11">
            <v>396250</v>
          </cell>
          <cell r="F11">
            <v>735205</v>
          </cell>
          <cell r="G11">
            <v>735205</v>
          </cell>
          <cell r="I11">
            <v>645170</v>
          </cell>
          <cell r="J11">
            <v>645170</v>
          </cell>
        </row>
        <row r="12">
          <cell r="A12" t="str">
            <v>NOTES RECEIVABLE</v>
          </cell>
          <cell r="I12">
            <v>6427</v>
          </cell>
        </row>
        <row r="13">
          <cell r="A13" t="str">
            <v>RELATED PARTY RECEIVABLE</v>
          </cell>
        </row>
        <row r="14">
          <cell r="A14" t="str">
            <v>INVENTORY</v>
          </cell>
          <cell r="D14">
            <v>0</v>
          </cell>
          <cell r="G14">
            <v>0</v>
          </cell>
          <cell r="J14">
            <v>0</v>
          </cell>
        </row>
        <row r="15">
          <cell r="A15" t="str">
            <v>COST &amp; EARNINGS&gt;BILLINGS</v>
          </cell>
          <cell r="C15">
            <v>81318</v>
          </cell>
          <cell r="D15">
            <v>81318</v>
          </cell>
          <cell r="F15">
            <v>108686</v>
          </cell>
          <cell r="G15">
            <v>108686</v>
          </cell>
          <cell r="I15">
            <v>35727</v>
          </cell>
          <cell r="J15">
            <v>35727</v>
          </cell>
        </row>
        <row r="16">
          <cell r="A16" t="str">
            <v>PREPAIDS</v>
          </cell>
          <cell r="C16">
            <v>16198</v>
          </cell>
          <cell r="F16">
            <v>11796</v>
          </cell>
          <cell r="I16">
            <v>0</v>
          </cell>
        </row>
        <row r="17">
          <cell r="A17" t="str">
            <v>CURRENT ASSETS</v>
          </cell>
          <cell r="D17">
            <v>956398</v>
          </cell>
          <cell r="E17" t="str">
            <v> </v>
          </cell>
          <cell r="F17">
            <v>1447783</v>
          </cell>
          <cell r="G17">
            <v>1435987</v>
          </cell>
          <cell r="H17" t="str">
            <v> </v>
          </cell>
          <cell r="I17">
            <v>1008519</v>
          </cell>
          <cell r="J17">
            <v>1002092</v>
          </cell>
          <cell r="K17" t="str">
            <v> </v>
          </cell>
          <cell r="L17">
            <v>0</v>
          </cell>
          <cell r="M17">
            <v>0</v>
          </cell>
          <cell r="N17" t="str">
            <v> </v>
          </cell>
          <cell r="O17">
            <v>0</v>
          </cell>
          <cell r="P17">
            <v>0</v>
          </cell>
        </row>
        <row r="19">
          <cell r="A19" t="str">
            <v>FIXED ASSETS</v>
          </cell>
          <cell r="D19">
            <v>219150</v>
          </cell>
          <cell r="G19">
            <v>272411</v>
          </cell>
          <cell r="J19">
            <v>313105</v>
          </cell>
        </row>
        <row r="20">
          <cell r="A20" t="str">
            <v>TOTAL ASSETS</v>
          </cell>
          <cell r="D20">
            <v>1194746</v>
          </cell>
          <cell r="F20">
            <v>1723164</v>
          </cell>
          <cell r="G20">
            <v>1708398</v>
          </cell>
          <cell r="I20">
            <v>1723164</v>
          </cell>
          <cell r="J20">
            <v>1324624</v>
          </cell>
          <cell r="M20">
            <v>0</v>
          </cell>
          <cell r="P20">
            <v>0</v>
          </cell>
        </row>
        <row r="21">
          <cell r="A21" t="str">
            <v>CURRENT LIABILITIES</v>
          </cell>
          <cell r="D21">
            <v>904293</v>
          </cell>
          <cell r="G21">
            <v>995597</v>
          </cell>
          <cell r="J21">
            <v>525649</v>
          </cell>
        </row>
        <row r="22">
          <cell r="A22" t="str">
            <v>BK. &amp; EQUIP. DEBT</v>
          </cell>
          <cell r="D22">
            <v>42914</v>
          </cell>
          <cell r="G22">
            <v>7054</v>
          </cell>
          <cell r="J22">
            <v>0</v>
          </cell>
        </row>
        <row r="23">
          <cell r="A23" t="str">
            <v>TOTAL DEBT</v>
          </cell>
          <cell r="D23">
            <v>913505</v>
          </cell>
          <cell r="G23">
            <v>1002651</v>
          </cell>
          <cell r="J23">
            <v>525649</v>
          </cell>
          <cell r="M23">
            <v>0</v>
          </cell>
          <cell r="P23">
            <v>0</v>
          </cell>
        </row>
        <row r="24">
          <cell r="A24" t="str">
            <v>NET WORTH</v>
          </cell>
          <cell r="D24">
            <v>281244</v>
          </cell>
          <cell r="G24">
            <v>727567</v>
          </cell>
          <cell r="J24">
            <v>798975</v>
          </cell>
        </row>
        <row r="25">
          <cell r="A25" t="str">
            <v>SALES</v>
          </cell>
          <cell r="D25">
            <v>5623877</v>
          </cell>
          <cell r="G25">
            <v>8561205</v>
          </cell>
          <cell r="J25">
            <v>5591781</v>
          </cell>
        </row>
        <row r="26">
          <cell r="A26" t="str">
            <v>GROSS PROFIT</v>
          </cell>
          <cell r="D26">
            <v>1317311</v>
          </cell>
          <cell r="G26">
            <v>1469444</v>
          </cell>
          <cell r="J26">
            <v>1072612</v>
          </cell>
        </row>
        <row r="27">
          <cell r="A27" t="str">
            <v>GEN. &amp; ADMIN. EXPENSE</v>
          </cell>
          <cell r="D27">
            <v>909112</v>
          </cell>
          <cell r="G27">
            <v>987858</v>
          </cell>
          <cell r="J27">
            <v>956037</v>
          </cell>
        </row>
        <row r="28">
          <cell r="A28" t="str">
            <v>PROFIT BEFORE TAX</v>
          </cell>
          <cell r="D28">
            <v>448891</v>
          </cell>
          <cell r="G28">
            <v>528190</v>
          </cell>
          <cell r="J28">
            <v>169938</v>
          </cell>
        </row>
        <row r="29">
          <cell r="A29" t="str">
            <v>PROFIT AFTER TAX</v>
          </cell>
          <cell r="D29">
            <v>448891</v>
          </cell>
          <cell r="G29">
            <v>528190</v>
          </cell>
          <cell r="J29">
            <v>169938</v>
          </cell>
        </row>
        <row r="30">
          <cell r="A30" t="str">
            <v>Personal N.W. (Adj.)</v>
          </cell>
        </row>
        <row r="31">
          <cell r="A31" t="str">
            <v>Personal W.C. (Adj.)</v>
          </cell>
        </row>
        <row r="32">
          <cell r="A32" t="str">
            <v>WORKING CAPITAL</v>
          </cell>
          <cell r="B32">
            <v>0</v>
          </cell>
          <cell r="D32">
            <v>52105</v>
          </cell>
          <cell r="G32">
            <v>440390</v>
          </cell>
          <cell r="J32">
            <v>476443</v>
          </cell>
          <cell r="M32">
            <v>0</v>
          </cell>
          <cell r="P32">
            <v>0</v>
          </cell>
        </row>
        <row r="33">
          <cell r="Q33" t="e">
            <v>#REF!</v>
          </cell>
        </row>
        <row r="34">
          <cell r="A34" t="str">
            <v>Pers. &amp; Corp. W.C.</v>
          </cell>
          <cell r="B34">
            <v>0</v>
          </cell>
          <cell r="D34">
            <v>52105</v>
          </cell>
          <cell r="G34">
            <v>440390</v>
          </cell>
          <cell r="J34">
            <v>476443</v>
          </cell>
          <cell r="M34">
            <v>0</v>
          </cell>
          <cell r="P34">
            <v>0</v>
          </cell>
        </row>
        <row r="35">
          <cell r="A35" t="str">
            <v>Pers. &amp; Corp. N.W.</v>
          </cell>
          <cell r="B35">
            <v>0</v>
          </cell>
          <cell r="D35">
            <v>281244</v>
          </cell>
          <cell r="G35">
            <v>727567</v>
          </cell>
          <cell r="J35">
            <v>798975</v>
          </cell>
          <cell r="M35">
            <v>0</v>
          </cell>
          <cell r="P35">
            <v>0</v>
          </cell>
          <cell r="Q35" t="e">
            <v>#REF!</v>
          </cell>
        </row>
        <row r="36">
          <cell r="Q36" t="e">
            <v>#REF!</v>
          </cell>
        </row>
        <row r="37">
          <cell r="A37" t="str">
            <v>CURRENT RATIO</v>
          </cell>
          <cell r="B37">
            <v>0</v>
          </cell>
          <cell r="D37">
            <v>1.0576195989574175</v>
          </cell>
          <cell r="G37">
            <v>1.4423376125078722</v>
          </cell>
          <cell r="J37">
            <v>1.9063900054979654</v>
          </cell>
          <cell r="M37">
            <v>0</v>
          </cell>
          <cell r="P37">
            <v>0</v>
          </cell>
        </row>
        <row r="38">
          <cell r="A38" t="str">
            <v>SALES/WORKING CAPITAL</v>
          </cell>
          <cell r="B38">
            <v>0</v>
          </cell>
          <cell r="D38">
            <v>107.93353804817195</v>
          </cell>
          <cell r="G38">
            <v>19.440053134721495</v>
          </cell>
          <cell r="J38">
            <v>11.736516225445646</v>
          </cell>
          <cell r="M38">
            <v>0</v>
          </cell>
          <cell r="P38">
            <v>0</v>
          </cell>
          <cell r="Q38">
            <v>0</v>
          </cell>
        </row>
        <row r="39">
          <cell r="A39" t="str">
            <v>FIXED ASSETS/NET WORTH</v>
          </cell>
          <cell r="B39">
            <v>0</v>
          </cell>
          <cell r="D39">
            <v>0.7792166232879635</v>
          </cell>
          <cell r="G39">
            <v>0.3744136278858167</v>
          </cell>
          <cell r="J39" t="e">
            <v>#REF!</v>
          </cell>
          <cell r="M39">
            <v>0</v>
          </cell>
          <cell r="P39">
            <v>0</v>
          </cell>
          <cell r="Q39">
            <v>0</v>
          </cell>
        </row>
        <row r="40">
          <cell r="A40" t="str">
            <v>A/R TURNOVER(DAYS)</v>
          </cell>
          <cell r="B40">
            <v>0</v>
          </cell>
          <cell r="D40">
            <v>25.365063994109402</v>
          </cell>
          <cell r="G40">
            <v>30.915484444070668</v>
          </cell>
          <cell r="J40">
            <v>41.53617604122908</v>
          </cell>
          <cell r="M40">
            <v>0</v>
          </cell>
          <cell r="P40">
            <v>0</v>
          </cell>
          <cell r="Q40">
            <v>0</v>
          </cell>
        </row>
        <row r="41">
          <cell r="A41" t="str">
            <v>DEBT/WORTH</v>
          </cell>
          <cell r="B41">
            <v>0</v>
          </cell>
          <cell r="D41">
            <v>3.248087070301944</v>
          </cell>
          <cell r="G41">
            <v>1.3780875163387014</v>
          </cell>
          <cell r="J41">
            <v>0.6579041897431084</v>
          </cell>
          <cell r="M41">
            <v>0</v>
          </cell>
          <cell r="P41">
            <v>0</v>
          </cell>
          <cell r="Q41">
            <v>0</v>
          </cell>
        </row>
        <row r="42">
          <cell r="A42" t="str">
            <v>HARD DEBT/WORTH</v>
          </cell>
          <cell r="B42">
            <v>0</v>
          </cell>
          <cell r="D42">
            <v>0.15258636628692523</v>
          </cell>
          <cell r="G42">
            <v>0.009695327028301174</v>
          </cell>
          <cell r="J42">
            <v>0</v>
          </cell>
          <cell r="M42">
            <v>0</v>
          </cell>
          <cell r="P42">
            <v>0</v>
          </cell>
          <cell r="Q42">
            <v>0</v>
          </cell>
        </row>
        <row r="43">
          <cell r="A43" t="str">
            <v>CASH/ASSETS</v>
          </cell>
          <cell r="B43">
            <v>0</v>
          </cell>
          <cell r="D43">
            <v>0.4007797473270469</v>
          </cell>
          <cell r="G43">
            <v>0.3465796611796549</v>
          </cell>
          <cell r="J43">
            <v>0.24248013021053522</v>
          </cell>
          <cell r="M43">
            <v>0</v>
          </cell>
          <cell r="P43">
            <v>0</v>
          </cell>
          <cell r="Q43">
            <v>0</v>
          </cell>
        </row>
        <row r="44">
          <cell r="A44" t="str">
            <v>G&amp;A/NET WORTH</v>
          </cell>
          <cell r="B44">
            <v>0</v>
          </cell>
          <cell r="D44">
            <v>3.232467181522095</v>
          </cell>
          <cell r="G44">
            <v>1.3577553682341283</v>
          </cell>
          <cell r="J44">
            <v>1.1965793673143716</v>
          </cell>
          <cell r="M44">
            <v>0</v>
          </cell>
          <cell r="P44">
            <v>0</v>
          </cell>
          <cell r="Q44">
            <v>0</v>
          </cell>
        </row>
        <row r="45">
          <cell r="A45" t="str">
            <v>G&amp;A/Sales</v>
          </cell>
          <cell r="B45">
            <v>0</v>
          </cell>
          <cell r="D45">
            <v>0.16165218407159332</v>
          </cell>
          <cell r="G45">
            <v>0.11538772871342294</v>
          </cell>
          <cell r="J45">
            <v>0.17097182454033877</v>
          </cell>
          <cell r="M45">
            <v>0</v>
          </cell>
          <cell r="P45">
            <v>0</v>
          </cell>
          <cell r="Q45">
            <v>0</v>
          </cell>
        </row>
        <row r="46">
          <cell r="A46" t="str">
            <v>GROSS PROFIT/SALES</v>
          </cell>
          <cell r="B46">
            <v>0</v>
          </cell>
          <cell r="D46">
            <v>0.23423538601573257</v>
          </cell>
          <cell r="G46">
            <v>0.17163985677249874</v>
          </cell>
          <cell r="J46">
            <v>0.1918193863457814</v>
          </cell>
          <cell r="M46">
            <v>0</v>
          </cell>
          <cell r="P46">
            <v>0</v>
          </cell>
          <cell r="Q46">
            <v>0</v>
          </cell>
        </row>
        <row r="47">
          <cell r="A47" t="str">
            <v>NPBT/SALES</v>
          </cell>
          <cell r="B47">
            <v>0</v>
          </cell>
          <cell r="D47">
            <v>0.07981877982039792</v>
          </cell>
          <cell r="G47">
            <v>0.061695754277581255</v>
          </cell>
          <cell r="J47">
            <v>0.03039067517129158</v>
          </cell>
          <cell r="M47">
            <v>0</v>
          </cell>
          <cell r="P47">
            <v>0</v>
          </cell>
          <cell r="Q47">
            <v>0</v>
          </cell>
        </row>
        <row r="48">
          <cell r="A48" t="str">
            <v>NPBT/NET WORTH</v>
          </cell>
          <cell r="B48">
            <v>0</v>
          </cell>
          <cell r="D48">
            <v>1.5960909388289173</v>
          </cell>
          <cell r="G48">
            <v>0.7259675053981283</v>
          </cell>
          <cell r="J48">
            <v>0.21269501548859476</v>
          </cell>
          <cell r="M48">
            <v>0</v>
          </cell>
          <cell r="P48">
            <v>0</v>
          </cell>
          <cell r="Q48">
            <v>0</v>
          </cell>
        </row>
        <row r="49">
          <cell r="A49" t="str">
            <v>OPER. PROF./SALES</v>
          </cell>
          <cell r="B49">
            <v>0</v>
          </cell>
          <cell r="D49">
            <v>0.07258320194413925</v>
          </cell>
          <cell r="G49">
            <v>0.0562521280590758</v>
          </cell>
          <cell r="J49">
            <v>0.020847561805442668</v>
          </cell>
          <cell r="M49">
            <v>0</v>
          </cell>
          <cell r="P49">
            <v>0</v>
          </cell>
          <cell r="Q49">
            <v>0</v>
          </cell>
        </row>
        <row r="50">
          <cell r="A50" t="str">
            <v>SALES/NET WORTH</v>
          </cell>
          <cell r="B50">
            <v>0</v>
          </cell>
          <cell r="D50">
            <v>19.99643370169675</v>
          </cell>
          <cell r="G50">
            <v>11.76689569482948</v>
          </cell>
          <cell r="J50">
            <v>6.998693325823711</v>
          </cell>
          <cell r="M50">
            <v>0</v>
          </cell>
          <cell r="P50">
            <v>0</v>
          </cell>
          <cell r="Q50">
            <v>0</v>
          </cell>
        </row>
        <row r="51">
          <cell r="A51">
            <v>0</v>
          </cell>
          <cell r="B51" t="e">
            <v>#VALUE!</v>
          </cell>
          <cell r="P51" t="str">
            <v>#SLOW PAY/TOTAL # PAY(20% OR &lt;)</v>
          </cell>
          <cell r="Q51" t="e">
            <v>#VALUE!</v>
          </cell>
        </row>
        <row r="52">
          <cell r="A52" t="str">
            <v>NOTES: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3"/>
  <sheetViews>
    <sheetView tabSelected="1" zoomScale="80" zoomScaleNormal="80" workbookViewId="0" topLeftCell="A1">
      <selection activeCell="E6" sqref="E6"/>
    </sheetView>
  </sheetViews>
  <sheetFormatPr defaultColWidth="9.140625" defaultRowHeight="12.75"/>
  <cols>
    <col min="1" max="1" width="3.28125" style="2" customWidth="1"/>
    <col min="2" max="2" width="29.28125" style="44" customWidth="1"/>
    <col min="3" max="3" width="12.140625" style="2" customWidth="1"/>
    <col min="4" max="4" width="14.421875" style="2" customWidth="1"/>
    <col min="5" max="5" width="12.140625" style="2" customWidth="1"/>
    <col min="6" max="6" width="12.7109375" style="2" customWidth="1"/>
    <col min="7" max="7" width="11.57421875" style="107" customWidth="1"/>
    <col min="8" max="8" width="13.7109375" style="2" customWidth="1"/>
    <col min="9" max="9" width="7.00390625" style="2" customWidth="1"/>
    <col min="10" max="10" width="7.28125" style="2" customWidth="1"/>
    <col min="11" max="11" width="11.7109375" style="2" customWidth="1"/>
    <col min="12" max="12" width="8.421875" style="2" customWidth="1"/>
    <col min="13" max="13" width="11.8515625" style="2" customWidth="1"/>
    <col min="14" max="14" width="10.421875" style="2" customWidth="1"/>
    <col min="15" max="15" width="9.7109375" style="2" customWidth="1"/>
    <col min="16" max="17" width="9.140625" style="2" customWidth="1"/>
    <col min="18" max="18" width="3.8515625" style="2" customWidth="1"/>
    <col min="19" max="19" width="27.28125" style="2" customWidth="1"/>
    <col min="20" max="20" width="11.421875" style="2" customWidth="1"/>
    <col min="21" max="21" width="6.421875" style="2" customWidth="1"/>
    <col min="22" max="22" width="11.28125" style="2" customWidth="1"/>
    <col min="23" max="23" width="6.421875" style="2" customWidth="1"/>
    <col min="24" max="24" width="11.28125" style="2" customWidth="1"/>
    <col min="25" max="25" width="6.421875" style="2" customWidth="1"/>
    <col min="26" max="16384" width="9.140625" style="2" customWidth="1"/>
  </cols>
  <sheetData>
    <row r="1" spans="1:22" ht="30.75" customHeight="1" thickBot="1">
      <c r="A1" s="1"/>
      <c r="C1" s="123" t="s">
        <v>1</v>
      </c>
      <c r="D1" s="124"/>
      <c r="E1" s="113"/>
      <c r="F1" s="98"/>
      <c r="G1" s="99"/>
      <c r="H1" s="98"/>
      <c r="N1" s="5"/>
      <c r="T1" s="4" t="s">
        <v>1</v>
      </c>
      <c r="U1" s="59">
        <f>+F1</f>
        <v>0</v>
      </c>
      <c r="V1" s="5"/>
    </row>
    <row r="2" spans="1:23" ht="19.5" thickTop="1">
      <c r="A2" s="1"/>
      <c r="D2" s="3"/>
      <c r="E2" s="4" t="s">
        <v>2</v>
      </c>
      <c r="F2" s="114"/>
      <c r="G2" s="100"/>
      <c r="H2" s="53"/>
      <c r="I2" s="53"/>
      <c r="T2" s="4" t="s">
        <v>0</v>
      </c>
      <c r="U2" s="60" t="s">
        <v>0</v>
      </c>
      <c r="V2"/>
      <c r="W2" s="1"/>
    </row>
    <row r="3" spans="1:23" ht="19.5" thickBot="1">
      <c r="A3" s="1"/>
      <c r="B3" s="116"/>
      <c r="C3" s="117"/>
      <c r="D3" s="3"/>
      <c r="E3" s="4"/>
      <c r="F3" s="78"/>
      <c r="G3" s="101"/>
      <c r="H3" s="53"/>
      <c r="I3" s="53"/>
      <c r="T3" s="4"/>
      <c r="U3" s="78"/>
      <c r="V3"/>
      <c r="W3" s="1"/>
    </row>
    <row r="4" spans="1:23" ht="17.25" customHeight="1" thickBot="1" thickTop="1">
      <c r="A4" s="6"/>
      <c r="B4" s="119" t="s">
        <v>24</v>
      </c>
      <c r="C4" s="118"/>
      <c r="D4" s="6"/>
      <c r="E4" s="6"/>
      <c r="F4" s="6"/>
      <c r="G4" s="102"/>
      <c r="H4" s="6"/>
      <c r="I4" s="6"/>
      <c r="J4" s="120" t="s">
        <v>19</v>
      </c>
      <c r="K4" s="121"/>
      <c r="L4" s="121"/>
      <c r="M4" s="122"/>
      <c r="N4" s="6"/>
      <c r="O4" s="6"/>
      <c r="T4" s="7"/>
      <c r="U4" s="8"/>
      <c r="V4" s="6"/>
      <c r="W4" s="9"/>
    </row>
    <row r="5" spans="1:31" ht="61.5" customHeight="1" thickTop="1">
      <c r="A5" s="61"/>
      <c r="B5" s="112" t="s">
        <v>23</v>
      </c>
      <c r="C5" s="97" t="s">
        <v>4</v>
      </c>
      <c r="D5" s="58" t="s">
        <v>5</v>
      </c>
      <c r="E5" s="58" t="s">
        <v>6</v>
      </c>
      <c r="F5" s="58" t="s">
        <v>7</v>
      </c>
      <c r="G5" s="103" t="s">
        <v>22</v>
      </c>
      <c r="H5" s="61" t="s">
        <v>15</v>
      </c>
      <c r="I5" s="61" t="s">
        <v>21</v>
      </c>
      <c r="J5" s="61" t="s">
        <v>20</v>
      </c>
      <c r="K5" s="61" t="s">
        <v>14</v>
      </c>
      <c r="L5" s="115" t="s">
        <v>16</v>
      </c>
      <c r="M5" s="61" t="s">
        <v>17</v>
      </c>
      <c r="N5" s="61" t="s">
        <v>8</v>
      </c>
      <c r="O5" s="62" t="s">
        <v>9</v>
      </c>
      <c r="R5" s="64"/>
      <c r="S5" s="10" t="s">
        <v>3</v>
      </c>
      <c r="T5" s="68" t="s">
        <v>10</v>
      </c>
      <c r="U5" s="70" t="s">
        <v>11</v>
      </c>
      <c r="V5" s="71" t="s">
        <v>10</v>
      </c>
      <c r="W5" s="72" t="s">
        <v>11</v>
      </c>
      <c r="X5" s="71" t="s">
        <v>10</v>
      </c>
      <c r="Y5" s="11" t="s">
        <v>11</v>
      </c>
      <c r="Z5" s="68" t="s">
        <v>10</v>
      </c>
      <c r="AA5" s="70" t="s">
        <v>11</v>
      </c>
      <c r="AB5" s="71" t="s">
        <v>10</v>
      </c>
      <c r="AC5" s="72" t="s">
        <v>11</v>
      </c>
      <c r="AD5" s="71" t="s">
        <v>10</v>
      </c>
      <c r="AE5" s="76" t="s">
        <v>11</v>
      </c>
    </row>
    <row r="6" spans="1:31" s="12" customFormat="1" ht="13.2">
      <c r="A6" s="86">
        <v>1</v>
      </c>
      <c r="B6" s="79"/>
      <c r="C6" s="87"/>
      <c r="D6" s="87"/>
      <c r="E6" s="87"/>
      <c r="F6" s="87"/>
      <c r="G6" s="104"/>
      <c r="H6" s="88">
        <f aca="true" t="shared" si="0" ref="H6:H37">C6-(E6+F6)</f>
        <v>0</v>
      </c>
      <c r="I6" s="89">
        <f>+H6/(C6+0.000001)</f>
        <v>0</v>
      </c>
      <c r="J6" s="89">
        <f aca="true" t="shared" si="1" ref="J6:J38">E6/((E6+F6)+0.00001)</f>
        <v>0</v>
      </c>
      <c r="K6" s="88">
        <f aca="true" t="shared" si="2" ref="K6:K37">+IF((C6*J6)-E6&lt;0,C6-(E6+F6),(C6*J6)-E6)</f>
        <v>0</v>
      </c>
      <c r="L6" s="88">
        <v>0</v>
      </c>
      <c r="M6" s="88">
        <f aca="true" t="shared" si="3" ref="M6:M37">+K6-L6</f>
        <v>0</v>
      </c>
      <c r="N6" s="88">
        <f aca="true" t="shared" si="4" ref="N6:N37">+IF(E6+K6-D6&gt;0,(E6+K6-D6),0)</f>
        <v>0</v>
      </c>
      <c r="O6" s="90">
        <f aca="true" t="shared" si="5" ref="O6:O37">+IF(E6+K6-D6&lt;0,ABS(E6+K6-D6),0)</f>
        <v>0</v>
      </c>
      <c r="R6" s="65">
        <v>1</v>
      </c>
      <c r="S6" s="81">
        <f aca="true" t="shared" si="6" ref="S6:S37">B6</f>
        <v>0</v>
      </c>
      <c r="T6" s="82">
        <v>0</v>
      </c>
      <c r="U6" s="83">
        <v>0</v>
      </c>
      <c r="V6" s="82">
        <v>0</v>
      </c>
      <c r="W6" s="83">
        <v>0</v>
      </c>
      <c r="X6" s="82">
        <v>0</v>
      </c>
      <c r="Y6" s="83">
        <v>0</v>
      </c>
      <c r="Z6" s="82">
        <v>0</v>
      </c>
      <c r="AA6" s="83">
        <v>0</v>
      </c>
      <c r="AB6" s="82">
        <v>0</v>
      </c>
      <c r="AC6" s="83">
        <v>0</v>
      </c>
      <c r="AD6" s="82">
        <v>0</v>
      </c>
      <c r="AE6" s="84">
        <v>0</v>
      </c>
    </row>
    <row r="7" spans="1:31" s="12" customFormat="1" ht="13.2">
      <c r="A7" s="86">
        <v>2</v>
      </c>
      <c r="B7" s="79"/>
      <c r="C7" s="87"/>
      <c r="D7" s="87"/>
      <c r="E7" s="87"/>
      <c r="F7" s="87"/>
      <c r="G7" s="104"/>
      <c r="H7" s="88">
        <f t="shared" si="0"/>
        <v>0</v>
      </c>
      <c r="I7" s="89">
        <f aca="true" t="shared" si="7" ref="I7:I38">+H7/(C7+0.000001)</f>
        <v>0</v>
      </c>
      <c r="J7" s="89">
        <f t="shared" si="1"/>
        <v>0</v>
      </c>
      <c r="K7" s="88">
        <f t="shared" si="2"/>
        <v>0</v>
      </c>
      <c r="L7" s="88"/>
      <c r="M7" s="88">
        <f t="shared" si="3"/>
        <v>0</v>
      </c>
      <c r="N7" s="88">
        <f t="shared" si="4"/>
        <v>0</v>
      </c>
      <c r="O7" s="90">
        <f t="shared" si="5"/>
        <v>0</v>
      </c>
      <c r="R7" s="65">
        <f aca="true" t="shared" si="8" ref="R7:R37">R6+1</f>
        <v>2</v>
      </c>
      <c r="S7" s="81">
        <f t="shared" si="6"/>
        <v>0</v>
      </c>
      <c r="T7" s="82">
        <v>0</v>
      </c>
      <c r="U7" s="83">
        <v>0</v>
      </c>
      <c r="V7" s="82">
        <v>0</v>
      </c>
      <c r="W7" s="83">
        <v>0</v>
      </c>
      <c r="X7" s="82">
        <v>0</v>
      </c>
      <c r="Y7" s="83">
        <v>0</v>
      </c>
      <c r="Z7" s="82">
        <v>0</v>
      </c>
      <c r="AA7" s="83">
        <v>0</v>
      </c>
      <c r="AB7" s="82">
        <v>0</v>
      </c>
      <c r="AC7" s="83">
        <v>0</v>
      </c>
      <c r="AD7" s="82">
        <v>0</v>
      </c>
      <c r="AE7" s="84">
        <v>0</v>
      </c>
    </row>
    <row r="8" spans="1:31" s="12" customFormat="1" ht="13.2">
      <c r="A8" s="86">
        <v>3</v>
      </c>
      <c r="B8" s="79"/>
      <c r="C8" s="87"/>
      <c r="D8" s="87"/>
      <c r="E8" s="87"/>
      <c r="F8" s="87"/>
      <c r="G8" s="104"/>
      <c r="H8" s="88">
        <f t="shared" si="0"/>
        <v>0</v>
      </c>
      <c r="I8" s="89">
        <f t="shared" si="7"/>
        <v>0</v>
      </c>
      <c r="J8" s="89">
        <f t="shared" si="1"/>
        <v>0</v>
      </c>
      <c r="K8" s="88">
        <f t="shared" si="2"/>
        <v>0</v>
      </c>
      <c r="L8" s="88"/>
      <c r="M8" s="88">
        <f t="shared" si="3"/>
        <v>0</v>
      </c>
      <c r="N8" s="88">
        <f t="shared" si="4"/>
        <v>0</v>
      </c>
      <c r="O8" s="90">
        <f t="shared" si="5"/>
        <v>0</v>
      </c>
      <c r="R8" s="65">
        <f t="shared" si="8"/>
        <v>3</v>
      </c>
      <c r="S8" s="81">
        <f t="shared" si="6"/>
        <v>0</v>
      </c>
      <c r="T8" s="82">
        <v>0</v>
      </c>
      <c r="U8" s="83">
        <v>0</v>
      </c>
      <c r="V8" s="82">
        <v>0</v>
      </c>
      <c r="W8" s="83">
        <v>0</v>
      </c>
      <c r="X8" s="82">
        <v>0</v>
      </c>
      <c r="Y8" s="83">
        <v>0</v>
      </c>
      <c r="Z8" s="82">
        <v>0</v>
      </c>
      <c r="AA8" s="83">
        <v>0</v>
      </c>
      <c r="AB8" s="82">
        <v>0</v>
      </c>
      <c r="AC8" s="83">
        <v>0</v>
      </c>
      <c r="AD8" s="82">
        <v>0</v>
      </c>
      <c r="AE8" s="84">
        <v>0</v>
      </c>
    </row>
    <row r="9" spans="1:31" s="12" customFormat="1" ht="13.2">
      <c r="A9" s="86">
        <v>4</v>
      </c>
      <c r="B9" s="79"/>
      <c r="C9" s="87"/>
      <c r="D9" s="87"/>
      <c r="E9" s="87"/>
      <c r="F9" s="87"/>
      <c r="G9" s="104"/>
      <c r="H9" s="88">
        <f t="shared" si="0"/>
        <v>0</v>
      </c>
      <c r="I9" s="89">
        <f t="shared" si="7"/>
        <v>0</v>
      </c>
      <c r="J9" s="89">
        <f t="shared" si="1"/>
        <v>0</v>
      </c>
      <c r="K9" s="88">
        <f t="shared" si="2"/>
        <v>0</v>
      </c>
      <c r="L9" s="88"/>
      <c r="M9" s="88">
        <f t="shared" si="3"/>
        <v>0</v>
      </c>
      <c r="N9" s="88">
        <f t="shared" si="4"/>
        <v>0</v>
      </c>
      <c r="O9" s="90">
        <f t="shared" si="5"/>
        <v>0</v>
      </c>
      <c r="R9" s="66">
        <f t="shared" si="8"/>
        <v>4</v>
      </c>
      <c r="S9" s="81">
        <f t="shared" si="6"/>
        <v>0</v>
      </c>
      <c r="T9" s="82">
        <v>0</v>
      </c>
      <c r="U9" s="83">
        <v>0</v>
      </c>
      <c r="V9" s="82">
        <v>0</v>
      </c>
      <c r="W9" s="83">
        <v>0</v>
      </c>
      <c r="X9" s="82">
        <v>0</v>
      </c>
      <c r="Y9" s="83">
        <v>0</v>
      </c>
      <c r="Z9" s="82">
        <v>0</v>
      </c>
      <c r="AA9" s="83">
        <v>0</v>
      </c>
      <c r="AB9" s="82">
        <v>0</v>
      </c>
      <c r="AC9" s="83">
        <v>0</v>
      </c>
      <c r="AD9" s="82">
        <v>0</v>
      </c>
      <c r="AE9" s="84">
        <v>0</v>
      </c>
    </row>
    <row r="10" spans="1:31" s="12" customFormat="1" ht="13.2">
      <c r="A10" s="86">
        <v>5</v>
      </c>
      <c r="B10" s="79"/>
      <c r="C10" s="87"/>
      <c r="D10" s="87"/>
      <c r="E10" s="87"/>
      <c r="F10" s="87"/>
      <c r="G10" s="104"/>
      <c r="H10" s="88">
        <f t="shared" si="0"/>
        <v>0</v>
      </c>
      <c r="I10" s="89">
        <f t="shared" si="7"/>
        <v>0</v>
      </c>
      <c r="J10" s="89">
        <f t="shared" si="1"/>
        <v>0</v>
      </c>
      <c r="K10" s="88">
        <f t="shared" si="2"/>
        <v>0</v>
      </c>
      <c r="L10" s="88"/>
      <c r="M10" s="88">
        <f t="shared" si="3"/>
        <v>0</v>
      </c>
      <c r="N10" s="88">
        <f t="shared" si="4"/>
        <v>0</v>
      </c>
      <c r="O10" s="90">
        <f t="shared" si="5"/>
        <v>0</v>
      </c>
      <c r="R10" s="65">
        <f t="shared" si="8"/>
        <v>5</v>
      </c>
      <c r="S10" s="81">
        <f t="shared" si="6"/>
        <v>0</v>
      </c>
      <c r="T10" s="82">
        <v>0</v>
      </c>
      <c r="U10" s="83">
        <v>0</v>
      </c>
      <c r="V10" s="82">
        <v>0</v>
      </c>
      <c r="W10" s="83">
        <v>0</v>
      </c>
      <c r="X10" s="82">
        <v>0</v>
      </c>
      <c r="Y10" s="83">
        <v>0</v>
      </c>
      <c r="Z10" s="82">
        <v>0</v>
      </c>
      <c r="AA10" s="83">
        <v>0</v>
      </c>
      <c r="AB10" s="82">
        <v>0</v>
      </c>
      <c r="AC10" s="83">
        <v>0</v>
      </c>
      <c r="AD10" s="82">
        <v>0</v>
      </c>
      <c r="AE10" s="84">
        <v>0</v>
      </c>
    </row>
    <row r="11" spans="1:31" s="12" customFormat="1" ht="13.2">
      <c r="A11" s="86">
        <v>6</v>
      </c>
      <c r="B11" s="79"/>
      <c r="C11" s="87"/>
      <c r="D11" s="87"/>
      <c r="E11" s="87"/>
      <c r="F11" s="87"/>
      <c r="G11" s="104"/>
      <c r="H11" s="88">
        <f t="shared" si="0"/>
        <v>0</v>
      </c>
      <c r="I11" s="89">
        <f t="shared" si="7"/>
        <v>0</v>
      </c>
      <c r="J11" s="89">
        <f t="shared" si="1"/>
        <v>0</v>
      </c>
      <c r="K11" s="88">
        <f t="shared" si="2"/>
        <v>0</v>
      </c>
      <c r="L11" s="88"/>
      <c r="M11" s="88">
        <f t="shared" si="3"/>
        <v>0</v>
      </c>
      <c r="N11" s="88">
        <f t="shared" si="4"/>
        <v>0</v>
      </c>
      <c r="O11" s="90">
        <f t="shared" si="5"/>
        <v>0</v>
      </c>
      <c r="R11" s="65">
        <f t="shared" si="8"/>
        <v>6</v>
      </c>
      <c r="S11" s="81">
        <f t="shared" si="6"/>
        <v>0</v>
      </c>
      <c r="T11" s="82">
        <v>0</v>
      </c>
      <c r="U11" s="83">
        <v>0</v>
      </c>
      <c r="V11" s="82">
        <v>0</v>
      </c>
      <c r="W11" s="83">
        <v>0</v>
      </c>
      <c r="X11" s="82">
        <v>0</v>
      </c>
      <c r="Y11" s="83">
        <v>0</v>
      </c>
      <c r="Z11" s="82">
        <v>0</v>
      </c>
      <c r="AA11" s="83">
        <v>0</v>
      </c>
      <c r="AB11" s="82">
        <v>0</v>
      </c>
      <c r="AC11" s="83">
        <v>0</v>
      </c>
      <c r="AD11" s="82">
        <v>0</v>
      </c>
      <c r="AE11" s="84">
        <v>0</v>
      </c>
    </row>
    <row r="12" spans="1:31" s="12" customFormat="1" ht="13.2">
      <c r="A12" s="86">
        <v>7</v>
      </c>
      <c r="B12" s="79"/>
      <c r="C12" s="87"/>
      <c r="D12" s="87"/>
      <c r="E12" s="87"/>
      <c r="F12" s="87"/>
      <c r="G12" s="104"/>
      <c r="H12" s="88">
        <f t="shared" si="0"/>
        <v>0</v>
      </c>
      <c r="I12" s="89">
        <f t="shared" si="7"/>
        <v>0</v>
      </c>
      <c r="J12" s="89">
        <f t="shared" si="1"/>
        <v>0</v>
      </c>
      <c r="K12" s="88">
        <f t="shared" si="2"/>
        <v>0</v>
      </c>
      <c r="L12" s="88"/>
      <c r="M12" s="88">
        <f t="shared" si="3"/>
        <v>0</v>
      </c>
      <c r="N12" s="88">
        <f t="shared" si="4"/>
        <v>0</v>
      </c>
      <c r="O12" s="90">
        <f t="shared" si="5"/>
        <v>0</v>
      </c>
      <c r="R12" s="65">
        <f t="shared" si="8"/>
        <v>7</v>
      </c>
      <c r="S12" s="81">
        <f t="shared" si="6"/>
        <v>0</v>
      </c>
      <c r="T12" s="82">
        <v>0</v>
      </c>
      <c r="U12" s="83">
        <v>0</v>
      </c>
      <c r="V12" s="82">
        <v>0</v>
      </c>
      <c r="W12" s="83">
        <v>0</v>
      </c>
      <c r="X12" s="82">
        <v>0</v>
      </c>
      <c r="Y12" s="83">
        <v>0</v>
      </c>
      <c r="Z12" s="82">
        <v>0</v>
      </c>
      <c r="AA12" s="83">
        <v>0</v>
      </c>
      <c r="AB12" s="82">
        <v>0</v>
      </c>
      <c r="AC12" s="83">
        <v>0</v>
      </c>
      <c r="AD12" s="82">
        <v>0</v>
      </c>
      <c r="AE12" s="84">
        <v>0</v>
      </c>
    </row>
    <row r="13" spans="1:31" s="12" customFormat="1" ht="13.2">
      <c r="A13" s="86">
        <v>8</v>
      </c>
      <c r="B13" s="79"/>
      <c r="C13" s="87"/>
      <c r="D13" s="87"/>
      <c r="E13" s="87"/>
      <c r="F13" s="87"/>
      <c r="G13" s="104"/>
      <c r="H13" s="88">
        <f t="shared" si="0"/>
        <v>0</v>
      </c>
      <c r="I13" s="89">
        <f t="shared" si="7"/>
        <v>0</v>
      </c>
      <c r="J13" s="89">
        <f t="shared" si="1"/>
        <v>0</v>
      </c>
      <c r="K13" s="88">
        <f t="shared" si="2"/>
        <v>0</v>
      </c>
      <c r="L13" s="88"/>
      <c r="M13" s="88">
        <f t="shared" si="3"/>
        <v>0</v>
      </c>
      <c r="N13" s="88">
        <f t="shared" si="4"/>
        <v>0</v>
      </c>
      <c r="O13" s="90">
        <f t="shared" si="5"/>
        <v>0</v>
      </c>
      <c r="R13" s="66">
        <f t="shared" si="8"/>
        <v>8</v>
      </c>
      <c r="S13" s="81">
        <f t="shared" si="6"/>
        <v>0</v>
      </c>
      <c r="T13" s="82">
        <v>0</v>
      </c>
      <c r="U13" s="83">
        <v>0</v>
      </c>
      <c r="V13" s="82">
        <v>0</v>
      </c>
      <c r="W13" s="83">
        <v>0</v>
      </c>
      <c r="X13" s="82">
        <v>0</v>
      </c>
      <c r="Y13" s="83">
        <v>0</v>
      </c>
      <c r="Z13" s="82">
        <v>0</v>
      </c>
      <c r="AA13" s="83">
        <v>0</v>
      </c>
      <c r="AB13" s="82">
        <v>0</v>
      </c>
      <c r="AC13" s="83">
        <v>0</v>
      </c>
      <c r="AD13" s="82">
        <v>0</v>
      </c>
      <c r="AE13" s="84">
        <v>0</v>
      </c>
    </row>
    <row r="14" spans="1:31" s="12" customFormat="1" ht="13.2">
      <c r="A14" s="86">
        <v>9</v>
      </c>
      <c r="B14" s="79"/>
      <c r="C14" s="87"/>
      <c r="D14" s="87"/>
      <c r="E14" s="87"/>
      <c r="F14" s="87"/>
      <c r="G14" s="104"/>
      <c r="H14" s="88">
        <f t="shared" si="0"/>
        <v>0</v>
      </c>
      <c r="I14" s="89">
        <f t="shared" si="7"/>
        <v>0</v>
      </c>
      <c r="J14" s="89">
        <f t="shared" si="1"/>
        <v>0</v>
      </c>
      <c r="K14" s="88">
        <f t="shared" si="2"/>
        <v>0</v>
      </c>
      <c r="L14" s="88"/>
      <c r="M14" s="88">
        <f t="shared" si="3"/>
        <v>0</v>
      </c>
      <c r="N14" s="88">
        <f t="shared" si="4"/>
        <v>0</v>
      </c>
      <c r="O14" s="90">
        <f t="shared" si="5"/>
        <v>0</v>
      </c>
      <c r="R14" s="65">
        <f t="shared" si="8"/>
        <v>9</v>
      </c>
      <c r="S14" s="81">
        <f t="shared" si="6"/>
        <v>0</v>
      </c>
      <c r="T14" s="82">
        <v>0</v>
      </c>
      <c r="U14" s="83">
        <v>0</v>
      </c>
      <c r="V14" s="82">
        <v>0</v>
      </c>
      <c r="W14" s="83">
        <v>0</v>
      </c>
      <c r="X14" s="82">
        <v>0</v>
      </c>
      <c r="Y14" s="83">
        <v>0</v>
      </c>
      <c r="Z14" s="82">
        <v>0</v>
      </c>
      <c r="AA14" s="83">
        <v>0</v>
      </c>
      <c r="AB14" s="82">
        <v>0</v>
      </c>
      <c r="AC14" s="83">
        <v>0</v>
      </c>
      <c r="AD14" s="82">
        <v>0</v>
      </c>
      <c r="AE14" s="84">
        <v>0</v>
      </c>
    </row>
    <row r="15" spans="1:31" s="12" customFormat="1" ht="13.2">
      <c r="A15" s="86">
        <v>10</v>
      </c>
      <c r="B15" s="79"/>
      <c r="C15" s="87"/>
      <c r="D15" s="87"/>
      <c r="E15" s="87"/>
      <c r="F15" s="87"/>
      <c r="G15" s="104"/>
      <c r="H15" s="88">
        <f t="shared" si="0"/>
        <v>0</v>
      </c>
      <c r="I15" s="89">
        <f t="shared" si="7"/>
        <v>0</v>
      </c>
      <c r="J15" s="89">
        <f t="shared" si="1"/>
        <v>0</v>
      </c>
      <c r="K15" s="88">
        <f t="shared" si="2"/>
        <v>0</v>
      </c>
      <c r="L15" s="88"/>
      <c r="M15" s="88">
        <f t="shared" si="3"/>
        <v>0</v>
      </c>
      <c r="N15" s="88">
        <f t="shared" si="4"/>
        <v>0</v>
      </c>
      <c r="O15" s="90">
        <f t="shared" si="5"/>
        <v>0</v>
      </c>
      <c r="R15" s="65">
        <f t="shared" si="8"/>
        <v>10</v>
      </c>
      <c r="S15" s="81">
        <f t="shared" si="6"/>
        <v>0</v>
      </c>
      <c r="T15" s="82">
        <v>0</v>
      </c>
      <c r="U15" s="83">
        <v>0</v>
      </c>
      <c r="V15" s="82">
        <v>0</v>
      </c>
      <c r="W15" s="83">
        <v>0</v>
      </c>
      <c r="X15" s="82">
        <v>0</v>
      </c>
      <c r="Y15" s="83">
        <v>0</v>
      </c>
      <c r="Z15" s="82">
        <v>0</v>
      </c>
      <c r="AA15" s="83">
        <v>0</v>
      </c>
      <c r="AB15" s="82">
        <v>0</v>
      </c>
      <c r="AC15" s="83">
        <v>0</v>
      </c>
      <c r="AD15" s="82">
        <v>0</v>
      </c>
      <c r="AE15" s="84">
        <v>0</v>
      </c>
    </row>
    <row r="16" spans="1:31" s="12" customFormat="1" ht="13.2">
      <c r="A16" s="86">
        <v>11</v>
      </c>
      <c r="B16" s="79"/>
      <c r="C16" s="87"/>
      <c r="D16" s="87"/>
      <c r="E16" s="87"/>
      <c r="F16" s="87"/>
      <c r="G16" s="104"/>
      <c r="H16" s="88">
        <f t="shared" si="0"/>
        <v>0</v>
      </c>
      <c r="I16" s="89">
        <f t="shared" si="7"/>
        <v>0</v>
      </c>
      <c r="J16" s="89">
        <f t="shared" si="1"/>
        <v>0</v>
      </c>
      <c r="K16" s="88">
        <f t="shared" si="2"/>
        <v>0</v>
      </c>
      <c r="L16" s="88"/>
      <c r="M16" s="88">
        <f t="shared" si="3"/>
        <v>0</v>
      </c>
      <c r="N16" s="88">
        <f t="shared" si="4"/>
        <v>0</v>
      </c>
      <c r="O16" s="90">
        <f t="shared" si="5"/>
        <v>0</v>
      </c>
      <c r="R16" s="65">
        <f t="shared" si="8"/>
        <v>11</v>
      </c>
      <c r="S16" s="81">
        <f t="shared" si="6"/>
        <v>0</v>
      </c>
      <c r="T16" s="82">
        <v>0</v>
      </c>
      <c r="U16" s="83">
        <v>0</v>
      </c>
      <c r="V16" s="82">
        <v>0</v>
      </c>
      <c r="W16" s="83">
        <v>0</v>
      </c>
      <c r="X16" s="82">
        <v>0</v>
      </c>
      <c r="Y16" s="83">
        <v>0</v>
      </c>
      <c r="Z16" s="82">
        <v>0</v>
      </c>
      <c r="AA16" s="83">
        <v>0</v>
      </c>
      <c r="AB16" s="82">
        <v>0</v>
      </c>
      <c r="AC16" s="83">
        <v>0</v>
      </c>
      <c r="AD16" s="82">
        <v>0</v>
      </c>
      <c r="AE16" s="84">
        <v>0</v>
      </c>
    </row>
    <row r="17" spans="1:31" s="12" customFormat="1" ht="13.2">
      <c r="A17" s="86">
        <v>12</v>
      </c>
      <c r="B17" s="79"/>
      <c r="C17" s="87"/>
      <c r="D17" s="87"/>
      <c r="E17" s="87"/>
      <c r="F17" s="87"/>
      <c r="G17" s="104"/>
      <c r="H17" s="88">
        <f t="shared" si="0"/>
        <v>0</v>
      </c>
      <c r="I17" s="89">
        <f t="shared" si="7"/>
        <v>0</v>
      </c>
      <c r="J17" s="89">
        <f t="shared" si="1"/>
        <v>0</v>
      </c>
      <c r="K17" s="88">
        <f t="shared" si="2"/>
        <v>0</v>
      </c>
      <c r="L17" s="88"/>
      <c r="M17" s="88">
        <f t="shared" si="3"/>
        <v>0</v>
      </c>
      <c r="N17" s="88">
        <f t="shared" si="4"/>
        <v>0</v>
      </c>
      <c r="O17" s="90">
        <f t="shared" si="5"/>
        <v>0</v>
      </c>
      <c r="R17" s="66">
        <f t="shared" si="8"/>
        <v>12</v>
      </c>
      <c r="S17" s="81">
        <f t="shared" si="6"/>
        <v>0</v>
      </c>
      <c r="T17" s="82">
        <v>0</v>
      </c>
      <c r="U17" s="83">
        <v>0</v>
      </c>
      <c r="V17" s="82">
        <v>0</v>
      </c>
      <c r="W17" s="83">
        <v>0</v>
      </c>
      <c r="X17" s="82">
        <v>0</v>
      </c>
      <c r="Y17" s="83">
        <v>0</v>
      </c>
      <c r="Z17" s="82">
        <v>0</v>
      </c>
      <c r="AA17" s="83">
        <v>0</v>
      </c>
      <c r="AB17" s="82">
        <v>0</v>
      </c>
      <c r="AC17" s="83">
        <v>0</v>
      </c>
      <c r="AD17" s="82">
        <v>0</v>
      </c>
      <c r="AE17" s="84">
        <v>0</v>
      </c>
    </row>
    <row r="18" spans="1:31" s="12" customFormat="1" ht="13.2">
      <c r="A18" s="86">
        <v>13</v>
      </c>
      <c r="B18" s="79"/>
      <c r="C18" s="87"/>
      <c r="D18" s="87"/>
      <c r="E18" s="87"/>
      <c r="F18" s="87"/>
      <c r="G18" s="104"/>
      <c r="H18" s="88">
        <f t="shared" si="0"/>
        <v>0</v>
      </c>
      <c r="I18" s="89">
        <f t="shared" si="7"/>
        <v>0</v>
      </c>
      <c r="J18" s="89">
        <f t="shared" si="1"/>
        <v>0</v>
      </c>
      <c r="K18" s="88">
        <f t="shared" si="2"/>
        <v>0</v>
      </c>
      <c r="L18" s="88"/>
      <c r="M18" s="88">
        <f t="shared" si="3"/>
        <v>0</v>
      </c>
      <c r="N18" s="88">
        <f t="shared" si="4"/>
        <v>0</v>
      </c>
      <c r="O18" s="90">
        <f t="shared" si="5"/>
        <v>0</v>
      </c>
      <c r="R18" s="65">
        <f t="shared" si="8"/>
        <v>13</v>
      </c>
      <c r="S18" s="81">
        <f t="shared" si="6"/>
        <v>0</v>
      </c>
      <c r="T18" s="82">
        <v>0</v>
      </c>
      <c r="U18" s="83">
        <v>0</v>
      </c>
      <c r="V18" s="82">
        <v>0</v>
      </c>
      <c r="W18" s="83">
        <v>0</v>
      </c>
      <c r="X18" s="82">
        <v>0</v>
      </c>
      <c r="Y18" s="83">
        <v>0</v>
      </c>
      <c r="Z18" s="82">
        <v>0</v>
      </c>
      <c r="AA18" s="83">
        <v>0</v>
      </c>
      <c r="AB18" s="82">
        <v>0</v>
      </c>
      <c r="AC18" s="83">
        <v>0</v>
      </c>
      <c r="AD18" s="82">
        <v>0</v>
      </c>
      <c r="AE18" s="84">
        <v>0</v>
      </c>
    </row>
    <row r="19" spans="1:31" s="12" customFormat="1" ht="13.2">
      <c r="A19" s="86">
        <v>14</v>
      </c>
      <c r="B19" s="79"/>
      <c r="C19" s="87"/>
      <c r="D19" s="87"/>
      <c r="E19" s="87"/>
      <c r="F19" s="87"/>
      <c r="G19" s="104"/>
      <c r="H19" s="88">
        <f t="shared" si="0"/>
        <v>0</v>
      </c>
      <c r="I19" s="89">
        <f t="shared" si="7"/>
        <v>0</v>
      </c>
      <c r="J19" s="89">
        <f t="shared" si="1"/>
        <v>0</v>
      </c>
      <c r="K19" s="88">
        <f t="shared" si="2"/>
        <v>0</v>
      </c>
      <c r="L19" s="88"/>
      <c r="M19" s="88">
        <f t="shared" si="3"/>
        <v>0</v>
      </c>
      <c r="N19" s="88">
        <f t="shared" si="4"/>
        <v>0</v>
      </c>
      <c r="O19" s="90">
        <f t="shared" si="5"/>
        <v>0</v>
      </c>
      <c r="R19" s="65">
        <f t="shared" si="8"/>
        <v>14</v>
      </c>
      <c r="S19" s="81">
        <f t="shared" si="6"/>
        <v>0</v>
      </c>
      <c r="T19" s="82">
        <v>0</v>
      </c>
      <c r="U19" s="83">
        <v>0</v>
      </c>
      <c r="V19" s="82">
        <v>0</v>
      </c>
      <c r="W19" s="83">
        <v>0</v>
      </c>
      <c r="X19" s="82">
        <v>0</v>
      </c>
      <c r="Y19" s="83">
        <v>0</v>
      </c>
      <c r="Z19" s="82">
        <v>0</v>
      </c>
      <c r="AA19" s="83">
        <v>0</v>
      </c>
      <c r="AB19" s="82">
        <v>0</v>
      </c>
      <c r="AC19" s="83">
        <v>0</v>
      </c>
      <c r="AD19" s="82">
        <v>0</v>
      </c>
      <c r="AE19" s="84">
        <v>0</v>
      </c>
    </row>
    <row r="20" spans="1:31" s="12" customFormat="1" ht="13.2">
      <c r="A20" s="86">
        <v>15</v>
      </c>
      <c r="B20" s="79"/>
      <c r="C20" s="87"/>
      <c r="D20" s="87"/>
      <c r="E20" s="87"/>
      <c r="F20" s="87"/>
      <c r="G20" s="104"/>
      <c r="H20" s="88">
        <f t="shared" si="0"/>
        <v>0</v>
      </c>
      <c r="I20" s="89">
        <f t="shared" si="7"/>
        <v>0</v>
      </c>
      <c r="J20" s="89">
        <f t="shared" si="1"/>
        <v>0</v>
      </c>
      <c r="K20" s="88">
        <f t="shared" si="2"/>
        <v>0</v>
      </c>
      <c r="L20" s="88"/>
      <c r="M20" s="88">
        <f t="shared" si="3"/>
        <v>0</v>
      </c>
      <c r="N20" s="88">
        <f t="shared" si="4"/>
        <v>0</v>
      </c>
      <c r="O20" s="90">
        <f t="shared" si="5"/>
        <v>0</v>
      </c>
      <c r="R20" s="65">
        <f t="shared" si="8"/>
        <v>15</v>
      </c>
      <c r="S20" s="81">
        <f t="shared" si="6"/>
        <v>0</v>
      </c>
      <c r="T20" s="82">
        <v>0</v>
      </c>
      <c r="U20" s="83">
        <v>0</v>
      </c>
      <c r="V20" s="82">
        <v>0</v>
      </c>
      <c r="W20" s="83">
        <v>0</v>
      </c>
      <c r="X20" s="82">
        <v>0</v>
      </c>
      <c r="Y20" s="83">
        <v>0</v>
      </c>
      <c r="Z20" s="82">
        <v>0</v>
      </c>
      <c r="AA20" s="83">
        <v>0</v>
      </c>
      <c r="AB20" s="82">
        <v>0</v>
      </c>
      <c r="AC20" s="83">
        <v>0</v>
      </c>
      <c r="AD20" s="82">
        <v>0</v>
      </c>
      <c r="AE20" s="84">
        <v>0</v>
      </c>
    </row>
    <row r="21" spans="1:31" s="12" customFormat="1" ht="13.2">
      <c r="A21" s="86">
        <v>16</v>
      </c>
      <c r="B21" s="79"/>
      <c r="C21" s="87"/>
      <c r="D21" s="87"/>
      <c r="E21" s="87"/>
      <c r="F21" s="87"/>
      <c r="G21" s="104"/>
      <c r="H21" s="88">
        <f t="shared" si="0"/>
        <v>0</v>
      </c>
      <c r="I21" s="89">
        <f t="shared" si="7"/>
        <v>0</v>
      </c>
      <c r="J21" s="89">
        <f t="shared" si="1"/>
        <v>0</v>
      </c>
      <c r="K21" s="88">
        <f t="shared" si="2"/>
        <v>0</v>
      </c>
      <c r="L21" s="88"/>
      <c r="M21" s="88">
        <f t="shared" si="3"/>
        <v>0</v>
      </c>
      <c r="N21" s="88">
        <f t="shared" si="4"/>
        <v>0</v>
      </c>
      <c r="O21" s="90">
        <f t="shared" si="5"/>
        <v>0</v>
      </c>
      <c r="R21" s="66">
        <f t="shared" si="8"/>
        <v>16</v>
      </c>
      <c r="S21" s="81">
        <f t="shared" si="6"/>
        <v>0</v>
      </c>
      <c r="T21" s="82">
        <v>0</v>
      </c>
      <c r="U21" s="83">
        <v>0</v>
      </c>
      <c r="V21" s="82">
        <v>0</v>
      </c>
      <c r="W21" s="83">
        <v>0</v>
      </c>
      <c r="X21" s="82">
        <v>0</v>
      </c>
      <c r="Y21" s="83">
        <v>0</v>
      </c>
      <c r="Z21" s="82">
        <v>0</v>
      </c>
      <c r="AA21" s="83">
        <v>0</v>
      </c>
      <c r="AB21" s="82">
        <v>0</v>
      </c>
      <c r="AC21" s="83">
        <v>0</v>
      </c>
      <c r="AD21" s="82">
        <v>0</v>
      </c>
      <c r="AE21" s="84">
        <v>0</v>
      </c>
    </row>
    <row r="22" spans="1:31" s="12" customFormat="1" ht="13.2">
      <c r="A22" s="86">
        <v>17</v>
      </c>
      <c r="B22" s="79"/>
      <c r="C22" s="87"/>
      <c r="D22" s="87"/>
      <c r="E22" s="87"/>
      <c r="F22" s="87"/>
      <c r="G22" s="104"/>
      <c r="H22" s="88">
        <f t="shared" si="0"/>
        <v>0</v>
      </c>
      <c r="I22" s="89">
        <f t="shared" si="7"/>
        <v>0</v>
      </c>
      <c r="J22" s="89">
        <f t="shared" si="1"/>
        <v>0</v>
      </c>
      <c r="K22" s="88">
        <f t="shared" si="2"/>
        <v>0</v>
      </c>
      <c r="L22" s="88"/>
      <c r="M22" s="88">
        <f t="shared" si="3"/>
        <v>0</v>
      </c>
      <c r="N22" s="88">
        <f t="shared" si="4"/>
        <v>0</v>
      </c>
      <c r="O22" s="90">
        <f t="shared" si="5"/>
        <v>0</v>
      </c>
      <c r="R22" s="65">
        <f t="shared" si="8"/>
        <v>17</v>
      </c>
      <c r="S22" s="81">
        <f t="shared" si="6"/>
        <v>0</v>
      </c>
      <c r="T22" s="82">
        <v>0</v>
      </c>
      <c r="U22" s="83">
        <v>0</v>
      </c>
      <c r="V22" s="82">
        <v>0</v>
      </c>
      <c r="W22" s="83">
        <v>0</v>
      </c>
      <c r="X22" s="82">
        <v>0</v>
      </c>
      <c r="Y22" s="83">
        <v>0</v>
      </c>
      <c r="Z22" s="82">
        <v>0</v>
      </c>
      <c r="AA22" s="83">
        <v>0</v>
      </c>
      <c r="AB22" s="82">
        <v>0</v>
      </c>
      <c r="AC22" s="83">
        <v>0</v>
      </c>
      <c r="AD22" s="82">
        <v>0</v>
      </c>
      <c r="AE22" s="84">
        <v>0</v>
      </c>
    </row>
    <row r="23" spans="1:31" s="12" customFormat="1" ht="13.2">
      <c r="A23" s="86">
        <v>18</v>
      </c>
      <c r="B23" s="79"/>
      <c r="C23" s="87"/>
      <c r="D23" s="87"/>
      <c r="E23" s="87"/>
      <c r="F23" s="87"/>
      <c r="G23" s="104"/>
      <c r="H23" s="88">
        <f t="shared" si="0"/>
        <v>0</v>
      </c>
      <c r="I23" s="89">
        <f t="shared" si="7"/>
        <v>0</v>
      </c>
      <c r="J23" s="89">
        <f t="shared" si="1"/>
        <v>0</v>
      </c>
      <c r="K23" s="88">
        <f t="shared" si="2"/>
        <v>0</v>
      </c>
      <c r="L23" s="88"/>
      <c r="M23" s="88">
        <f t="shared" si="3"/>
        <v>0</v>
      </c>
      <c r="N23" s="88">
        <f t="shared" si="4"/>
        <v>0</v>
      </c>
      <c r="O23" s="90">
        <f t="shared" si="5"/>
        <v>0</v>
      </c>
      <c r="R23" s="65">
        <f t="shared" si="8"/>
        <v>18</v>
      </c>
      <c r="S23" s="81">
        <f t="shared" si="6"/>
        <v>0</v>
      </c>
      <c r="T23" s="82">
        <v>0</v>
      </c>
      <c r="U23" s="83">
        <v>0</v>
      </c>
      <c r="V23" s="82">
        <v>0</v>
      </c>
      <c r="W23" s="83">
        <v>0</v>
      </c>
      <c r="X23" s="82">
        <v>0</v>
      </c>
      <c r="Y23" s="83">
        <v>0</v>
      </c>
      <c r="Z23" s="82">
        <v>0</v>
      </c>
      <c r="AA23" s="83">
        <v>0</v>
      </c>
      <c r="AB23" s="82">
        <v>0</v>
      </c>
      <c r="AC23" s="83">
        <v>0</v>
      </c>
      <c r="AD23" s="82">
        <v>0</v>
      </c>
      <c r="AE23" s="84">
        <v>0</v>
      </c>
    </row>
    <row r="24" spans="1:31" s="12" customFormat="1" ht="13.2">
      <c r="A24" s="86">
        <v>19</v>
      </c>
      <c r="B24" s="79"/>
      <c r="C24" s="87"/>
      <c r="D24" s="87"/>
      <c r="E24" s="87"/>
      <c r="F24" s="87"/>
      <c r="G24" s="104"/>
      <c r="H24" s="88">
        <f t="shared" si="0"/>
        <v>0</v>
      </c>
      <c r="I24" s="89">
        <f t="shared" si="7"/>
        <v>0</v>
      </c>
      <c r="J24" s="89">
        <f t="shared" si="1"/>
        <v>0</v>
      </c>
      <c r="K24" s="88">
        <f t="shared" si="2"/>
        <v>0</v>
      </c>
      <c r="L24" s="88"/>
      <c r="M24" s="88">
        <f t="shared" si="3"/>
        <v>0</v>
      </c>
      <c r="N24" s="88">
        <f t="shared" si="4"/>
        <v>0</v>
      </c>
      <c r="O24" s="90">
        <f t="shared" si="5"/>
        <v>0</v>
      </c>
      <c r="R24" s="65">
        <f t="shared" si="8"/>
        <v>19</v>
      </c>
      <c r="S24" s="81">
        <f t="shared" si="6"/>
        <v>0</v>
      </c>
      <c r="T24" s="82">
        <v>0</v>
      </c>
      <c r="U24" s="83">
        <v>0</v>
      </c>
      <c r="V24" s="82">
        <v>0</v>
      </c>
      <c r="W24" s="83">
        <v>0</v>
      </c>
      <c r="X24" s="82">
        <v>0</v>
      </c>
      <c r="Y24" s="83">
        <v>0</v>
      </c>
      <c r="Z24" s="82">
        <v>0</v>
      </c>
      <c r="AA24" s="83">
        <v>0</v>
      </c>
      <c r="AB24" s="82">
        <v>0</v>
      </c>
      <c r="AC24" s="83">
        <v>0</v>
      </c>
      <c r="AD24" s="82">
        <v>0</v>
      </c>
      <c r="AE24" s="84">
        <v>0</v>
      </c>
    </row>
    <row r="25" spans="1:31" s="12" customFormat="1" ht="13.2">
      <c r="A25" s="86">
        <v>20</v>
      </c>
      <c r="B25" s="79"/>
      <c r="C25" s="87"/>
      <c r="D25" s="87"/>
      <c r="E25" s="87"/>
      <c r="F25" s="87"/>
      <c r="G25" s="104"/>
      <c r="H25" s="88">
        <f t="shared" si="0"/>
        <v>0</v>
      </c>
      <c r="I25" s="89">
        <f t="shared" si="7"/>
        <v>0</v>
      </c>
      <c r="J25" s="89">
        <f t="shared" si="1"/>
        <v>0</v>
      </c>
      <c r="K25" s="88">
        <f t="shared" si="2"/>
        <v>0</v>
      </c>
      <c r="L25" s="88"/>
      <c r="M25" s="88">
        <f t="shared" si="3"/>
        <v>0</v>
      </c>
      <c r="N25" s="88">
        <f t="shared" si="4"/>
        <v>0</v>
      </c>
      <c r="O25" s="90">
        <f t="shared" si="5"/>
        <v>0</v>
      </c>
      <c r="R25" s="66">
        <f t="shared" si="8"/>
        <v>20</v>
      </c>
      <c r="S25" s="81">
        <f t="shared" si="6"/>
        <v>0</v>
      </c>
      <c r="T25" s="82">
        <v>0</v>
      </c>
      <c r="U25" s="83">
        <v>0</v>
      </c>
      <c r="V25" s="82">
        <v>0</v>
      </c>
      <c r="W25" s="83">
        <v>0</v>
      </c>
      <c r="X25" s="82">
        <v>0</v>
      </c>
      <c r="Y25" s="83">
        <v>0</v>
      </c>
      <c r="Z25" s="82">
        <v>0</v>
      </c>
      <c r="AA25" s="83">
        <v>0</v>
      </c>
      <c r="AB25" s="82">
        <v>0</v>
      </c>
      <c r="AC25" s="83">
        <v>0</v>
      </c>
      <c r="AD25" s="82">
        <v>0</v>
      </c>
      <c r="AE25" s="84">
        <v>0</v>
      </c>
    </row>
    <row r="26" spans="1:31" s="12" customFormat="1" ht="13.2">
      <c r="A26" s="86">
        <v>21</v>
      </c>
      <c r="B26" s="79"/>
      <c r="C26" s="87"/>
      <c r="D26" s="87"/>
      <c r="E26" s="87"/>
      <c r="F26" s="87"/>
      <c r="G26" s="104"/>
      <c r="H26" s="88">
        <f t="shared" si="0"/>
        <v>0</v>
      </c>
      <c r="I26" s="89">
        <f t="shared" si="7"/>
        <v>0</v>
      </c>
      <c r="J26" s="89">
        <f t="shared" si="1"/>
        <v>0</v>
      </c>
      <c r="K26" s="88">
        <f t="shared" si="2"/>
        <v>0</v>
      </c>
      <c r="L26" s="88"/>
      <c r="M26" s="88">
        <f t="shared" si="3"/>
        <v>0</v>
      </c>
      <c r="N26" s="88">
        <f t="shared" si="4"/>
        <v>0</v>
      </c>
      <c r="O26" s="90">
        <f t="shared" si="5"/>
        <v>0</v>
      </c>
      <c r="R26" s="65">
        <f t="shared" si="8"/>
        <v>21</v>
      </c>
      <c r="S26" s="81">
        <f t="shared" si="6"/>
        <v>0</v>
      </c>
      <c r="T26" s="82">
        <v>0</v>
      </c>
      <c r="U26" s="83">
        <v>0</v>
      </c>
      <c r="V26" s="82">
        <v>0</v>
      </c>
      <c r="W26" s="83">
        <v>0</v>
      </c>
      <c r="X26" s="82">
        <v>0</v>
      </c>
      <c r="Y26" s="83">
        <v>0</v>
      </c>
      <c r="Z26" s="82">
        <v>0</v>
      </c>
      <c r="AA26" s="83">
        <v>0</v>
      </c>
      <c r="AB26" s="82">
        <v>0</v>
      </c>
      <c r="AC26" s="83">
        <v>0</v>
      </c>
      <c r="AD26" s="82">
        <v>0</v>
      </c>
      <c r="AE26" s="84">
        <v>0</v>
      </c>
    </row>
    <row r="27" spans="1:31" s="12" customFormat="1" ht="13.2">
      <c r="A27" s="86">
        <v>22</v>
      </c>
      <c r="B27" s="79"/>
      <c r="C27" s="87"/>
      <c r="D27" s="87"/>
      <c r="E27" s="87"/>
      <c r="F27" s="87"/>
      <c r="G27" s="104"/>
      <c r="H27" s="88">
        <f t="shared" si="0"/>
        <v>0</v>
      </c>
      <c r="I27" s="89">
        <f t="shared" si="7"/>
        <v>0</v>
      </c>
      <c r="J27" s="89">
        <f t="shared" si="1"/>
        <v>0</v>
      </c>
      <c r="K27" s="88">
        <f t="shared" si="2"/>
        <v>0</v>
      </c>
      <c r="L27" s="88"/>
      <c r="M27" s="88">
        <f t="shared" si="3"/>
        <v>0</v>
      </c>
      <c r="N27" s="88">
        <f t="shared" si="4"/>
        <v>0</v>
      </c>
      <c r="O27" s="90">
        <f t="shared" si="5"/>
        <v>0</v>
      </c>
      <c r="R27" s="65">
        <f t="shared" si="8"/>
        <v>22</v>
      </c>
      <c r="S27" s="81">
        <f t="shared" si="6"/>
        <v>0</v>
      </c>
      <c r="T27" s="82">
        <v>0</v>
      </c>
      <c r="U27" s="83">
        <v>0</v>
      </c>
      <c r="V27" s="82">
        <v>0</v>
      </c>
      <c r="W27" s="83">
        <v>0</v>
      </c>
      <c r="X27" s="82">
        <v>0</v>
      </c>
      <c r="Y27" s="83">
        <v>0</v>
      </c>
      <c r="Z27" s="82">
        <v>0</v>
      </c>
      <c r="AA27" s="83">
        <v>0</v>
      </c>
      <c r="AB27" s="82">
        <v>0</v>
      </c>
      <c r="AC27" s="83">
        <v>0</v>
      </c>
      <c r="AD27" s="82">
        <v>0</v>
      </c>
      <c r="AE27" s="84">
        <v>0</v>
      </c>
    </row>
    <row r="28" spans="1:31" s="12" customFormat="1" ht="13.2">
      <c r="A28" s="86">
        <v>23</v>
      </c>
      <c r="B28" s="79"/>
      <c r="C28" s="87"/>
      <c r="D28" s="87"/>
      <c r="E28" s="87"/>
      <c r="F28" s="87"/>
      <c r="G28" s="104"/>
      <c r="H28" s="88">
        <f t="shared" si="0"/>
        <v>0</v>
      </c>
      <c r="I28" s="89">
        <f t="shared" si="7"/>
        <v>0</v>
      </c>
      <c r="J28" s="89">
        <f t="shared" si="1"/>
        <v>0</v>
      </c>
      <c r="K28" s="88">
        <f t="shared" si="2"/>
        <v>0</v>
      </c>
      <c r="L28" s="88"/>
      <c r="M28" s="88">
        <f t="shared" si="3"/>
        <v>0</v>
      </c>
      <c r="N28" s="88">
        <f t="shared" si="4"/>
        <v>0</v>
      </c>
      <c r="O28" s="90">
        <f t="shared" si="5"/>
        <v>0</v>
      </c>
      <c r="R28" s="65">
        <f t="shared" si="8"/>
        <v>23</v>
      </c>
      <c r="S28" s="81">
        <f t="shared" si="6"/>
        <v>0</v>
      </c>
      <c r="T28" s="82">
        <v>0</v>
      </c>
      <c r="U28" s="83">
        <v>0</v>
      </c>
      <c r="V28" s="82">
        <v>0</v>
      </c>
      <c r="W28" s="83">
        <v>0</v>
      </c>
      <c r="X28" s="82">
        <v>0</v>
      </c>
      <c r="Y28" s="83">
        <v>0</v>
      </c>
      <c r="Z28" s="82">
        <v>0</v>
      </c>
      <c r="AA28" s="83">
        <v>0</v>
      </c>
      <c r="AB28" s="82">
        <v>0</v>
      </c>
      <c r="AC28" s="83">
        <v>0</v>
      </c>
      <c r="AD28" s="82">
        <v>0</v>
      </c>
      <c r="AE28" s="84">
        <v>0</v>
      </c>
    </row>
    <row r="29" spans="1:31" s="12" customFormat="1" ht="13.2">
      <c r="A29" s="86">
        <v>24</v>
      </c>
      <c r="B29" s="79"/>
      <c r="C29" s="87"/>
      <c r="D29" s="87"/>
      <c r="E29" s="87"/>
      <c r="F29" s="87"/>
      <c r="G29" s="104"/>
      <c r="H29" s="88">
        <f t="shared" si="0"/>
        <v>0</v>
      </c>
      <c r="I29" s="89">
        <f t="shared" si="7"/>
        <v>0</v>
      </c>
      <c r="J29" s="89">
        <f t="shared" si="1"/>
        <v>0</v>
      </c>
      <c r="K29" s="88">
        <f t="shared" si="2"/>
        <v>0</v>
      </c>
      <c r="L29" s="88"/>
      <c r="M29" s="88">
        <f t="shared" si="3"/>
        <v>0</v>
      </c>
      <c r="N29" s="88">
        <f t="shared" si="4"/>
        <v>0</v>
      </c>
      <c r="O29" s="90">
        <f t="shared" si="5"/>
        <v>0</v>
      </c>
      <c r="R29" s="66">
        <f t="shared" si="8"/>
        <v>24</v>
      </c>
      <c r="S29" s="81">
        <f t="shared" si="6"/>
        <v>0</v>
      </c>
      <c r="T29" s="82">
        <v>0</v>
      </c>
      <c r="U29" s="83">
        <v>0</v>
      </c>
      <c r="V29" s="82">
        <v>0</v>
      </c>
      <c r="W29" s="83">
        <v>0</v>
      </c>
      <c r="X29" s="82">
        <v>0</v>
      </c>
      <c r="Y29" s="83">
        <v>0</v>
      </c>
      <c r="Z29" s="82">
        <v>0</v>
      </c>
      <c r="AA29" s="83">
        <v>0</v>
      </c>
      <c r="AB29" s="82">
        <v>0</v>
      </c>
      <c r="AC29" s="83">
        <v>0</v>
      </c>
      <c r="AD29" s="82">
        <v>0</v>
      </c>
      <c r="AE29" s="84">
        <v>0</v>
      </c>
    </row>
    <row r="30" spans="1:31" s="12" customFormat="1" ht="13.2">
      <c r="A30" s="86">
        <v>25</v>
      </c>
      <c r="B30" s="80"/>
      <c r="C30" s="87"/>
      <c r="D30" s="87"/>
      <c r="E30" s="87"/>
      <c r="F30" s="87"/>
      <c r="G30" s="104"/>
      <c r="H30" s="88">
        <f t="shared" si="0"/>
        <v>0</v>
      </c>
      <c r="I30" s="89">
        <f t="shared" si="7"/>
        <v>0</v>
      </c>
      <c r="J30" s="89">
        <f t="shared" si="1"/>
        <v>0</v>
      </c>
      <c r="K30" s="88">
        <f t="shared" si="2"/>
        <v>0</v>
      </c>
      <c r="L30" s="88"/>
      <c r="M30" s="88">
        <f t="shared" si="3"/>
        <v>0</v>
      </c>
      <c r="N30" s="88">
        <f t="shared" si="4"/>
        <v>0</v>
      </c>
      <c r="O30" s="90">
        <f t="shared" si="5"/>
        <v>0</v>
      </c>
      <c r="R30" s="65">
        <f t="shared" si="8"/>
        <v>25</v>
      </c>
      <c r="S30" s="81">
        <f t="shared" si="6"/>
        <v>0</v>
      </c>
      <c r="T30" s="82">
        <v>0</v>
      </c>
      <c r="U30" s="83">
        <v>0</v>
      </c>
      <c r="V30" s="82">
        <v>0</v>
      </c>
      <c r="W30" s="83">
        <v>0</v>
      </c>
      <c r="X30" s="82">
        <v>0</v>
      </c>
      <c r="Y30" s="83">
        <v>0</v>
      </c>
      <c r="Z30" s="82">
        <v>0</v>
      </c>
      <c r="AA30" s="83">
        <v>0</v>
      </c>
      <c r="AB30" s="82">
        <v>0</v>
      </c>
      <c r="AC30" s="83">
        <v>0</v>
      </c>
      <c r="AD30" s="82">
        <v>0</v>
      </c>
      <c r="AE30" s="84">
        <v>0</v>
      </c>
    </row>
    <row r="31" spans="1:31" s="12" customFormat="1" ht="13.2">
      <c r="A31" s="86">
        <v>26</v>
      </c>
      <c r="B31" s="80"/>
      <c r="C31" s="87"/>
      <c r="D31" s="87"/>
      <c r="E31" s="87"/>
      <c r="F31" s="87"/>
      <c r="G31" s="104"/>
      <c r="H31" s="88">
        <f t="shared" si="0"/>
        <v>0</v>
      </c>
      <c r="I31" s="89">
        <f t="shared" si="7"/>
        <v>0</v>
      </c>
      <c r="J31" s="89">
        <f t="shared" si="1"/>
        <v>0</v>
      </c>
      <c r="K31" s="88">
        <f t="shared" si="2"/>
        <v>0</v>
      </c>
      <c r="L31" s="88"/>
      <c r="M31" s="88">
        <f t="shared" si="3"/>
        <v>0</v>
      </c>
      <c r="N31" s="88">
        <f t="shared" si="4"/>
        <v>0</v>
      </c>
      <c r="O31" s="90">
        <f t="shared" si="5"/>
        <v>0</v>
      </c>
      <c r="R31" s="65">
        <f t="shared" si="8"/>
        <v>26</v>
      </c>
      <c r="S31" s="81">
        <f t="shared" si="6"/>
        <v>0</v>
      </c>
      <c r="T31" s="82">
        <v>0</v>
      </c>
      <c r="U31" s="83">
        <v>0</v>
      </c>
      <c r="V31" s="82">
        <v>0</v>
      </c>
      <c r="W31" s="83">
        <v>0</v>
      </c>
      <c r="X31" s="82">
        <v>0</v>
      </c>
      <c r="Y31" s="83">
        <v>0</v>
      </c>
      <c r="Z31" s="82">
        <v>0</v>
      </c>
      <c r="AA31" s="83">
        <v>0</v>
      </c>
      <c r="AB31" s="82">
        <v>0</v>
      </c>
      <c r="AC31" s="83">
        <v>0</v>
      </c>
      <c r="AD31" s="82">
        <v>0</v>
      </c>
      <c r="AE31" s="84">
        <v>0</v>
      </c>
    </row>
    <row r="32" spans="1:31" s="12" customFormat="1" ht="13.2">
      <c r="A32" s="86">
        <v>27</v>
      </c>
      <c r="B32" s="80"/>
      <c r="C32" s="87"/>
      <c r="D32" s="87"/>
      <c r="E32" s="87"/>
      <c r="F32" s="87"/>
      <c r="G32" s="104"/>
      <c r="H32" s="88">
        <f t="shared" si="0"/>
        <v>0</v>
      </c>
      <c r="I32" s="89">
        <f t="shared" si="7"/>
        <v>0</v>
      </c>
      <c r="J32" s="89">
        <f t="shared" si="1"/>
        <v>0</v>
      </c>
      <c r="K32" s="88">
        <f t="shared" si="2"/>
        <v>0</v>
      </c>
      <c r="L32" s="88"/>
      <c r="M32" s="88">
        <f t="shared" si="3"/>
        <v>0</v>
      </c>
      <c r="N32" s="88">
        <f t="shared" si="4"/>
        <v>0</v>
      </c>
      <c r="O32" s="90">
        <f t="shared" si="5"/>
        <v>0</v>
      </c>
      <c r="R32" s="65">
        <f t="shared" si="8"/>
        <v>27</v>
      </c>
      <c r="S32" s="81">
        <f t="shared" si="6"/>
        <v>0</v>
      </c>
      <c r="T32" s="82">
        <v>0</v>
      </c>
      <c r="U32" s="83">
        <v>0</v>
      </c>
      <c r="V32" s="82">
        <v>0</v>
      </c>
      <c r="W32" s="83">
        <v>0</v>
      </c>
      <c r="X32" s="82">
        <v>0</v>
      </c>
      <c r="Y32" s="83">
        <v>0</v>
      </c>
      <c r="Z32" s="82">
        <v>0</v>
      </c>
      <c r="AA32" s="83">
        <v>0</v>
      </c>
      <c r="AB32" s="82">
        <v>0</v>
      </c>
      <c r="AC32" s="83">
        <v>0</v>
      </c>
      <c r="AD32" s="82">
        <v>0</v>
      </c>
      <c r="AE32" s="84">
        <v>0</v>
      </c>
    </row>
    <row r="33" spans="1:31" s="12" customFormat="1" ht="13.2">
      <c r="A33" s="86">
        <v>28</v>
      </c>
      <c r="B33" s="80"/>
      <c r="C33" s="87"/>
      <c r="D33" s="87"/>
      <c r="E33" s="87"/>
      <c r="F33" s="87"/>
      <c r="G33" s="104"/>
      <c r="H33" s="88">
        <f t="shared" si="0"/>
        <v>0</v>
      </c>
      <c r="I33" s="89">
        <f t="shared" si="7"/>
        <v>0</v>
      </c>
      <c r="J33" s="89">
        <f t="shared" si="1"/>
        <v>0</v>
      </c>
      <c r="K33" s="88">
        <f t="shared" si="2"/>
        <v>0</v>
      </c>
      <c r="L33" s="88"/>
      <c r="M33" s="88">
        <f t="shared" si="3"/>
        <v>0</v>
      </c>
      <c r="N33" s="88">
        <f t="shared" si="4"/>
        <v>0</v>
      </c>
      <c r="O33" s="90">
        <f t="shared" si="5"/>
        <v>0</v>
      </c>
      <c r="R33" s="66">
        <f t="shared" si="8"/>
        <v>28</v>
      </c>
      <c r="S33" s="81">
        <f t="shared" si="6"/>
        <v>0</v>
      </c>
      <c r="T33" s="82">
        <v>0</v>
      </c>
      <c r="U33" s="83">
        <v>0</v>
      </c>
      <c r="V33" s="82">
        <v>0</v>
      </c>
      <c r="W33" s="83">
        <v>0</v>
      </c>
      <c r="X33" s="82">
        <v>0</v>
      </c>
      <c r="Y33" s="83">
        <v>0</v>
      </c>
      <c r="Z33" s="82">
        <v>0</v>
      </c>
      <c r="AA33" s="83">
        <v>0</v>
      </c>
      <c r="AB33" s="82">
        <v>0</v>
      </c>
      <c r="AC33" s="83">
        <v>0</v>
      </c>
      <c r="AD33" s="82">
        <v>0</v>
      </c>
      <c r="AE33" s="84">
        <v>0</v>
      </c>
    </row>
    <row r="34" spans="1:31" s="12" customFormat="1" ht="13.2">
      <c r="A34" s="86">
        <v>29</v>
      </c>
      <c r="B34" s="80"/>
      <c r="C34" s="87"/>
      <c r="D34" s="87"/>
      <c r="E34" s="87"/>
      <c r="F34" s="87"/>
      <c r="G34" s="104"/>
      <c r="H34" s="88">
        <f t="shared" si="0"/>
        <v>0</v>
      </c>
      <c r="I34" s="89">
        <f t="shared" si="7"/>
        <v>0</v>
      </c>
      <c r="J34" s="89">
        <f t="shared" si="1"/>
        <v>0</v>
      </c>
      <c r="K34" s="88">
        <f t="shared" si="2"/>
        <v>0</v>
      </c>
      <c r="L34" s="88"/>
      <c r="M34" s="88">
        <f t="shared" si="3"/>
        <v>0</v>
      </c>
      <c r="N34" s="88">
        <f t="shared" si="4"/>
        <v>0</v>
      </c>
      <c r="O34" s="90">
        <f t="shared" si="5"/>
        <v>0</v>
      </c>
      <c r="R34" s="65">
        <f t="shared" si="8"/>
        <v>29</v>
      </c>
      <c r="S34" s="81">
        <f t="shared" si="6"/>
        <v>0</v>
      </c>
      <c r="T34" s="82">
        <v>0</v>
      </c>
      <c r="U34" s="83">
        <v>0</v>
      </c>
      <c r="V34" s="82">
        <v>0</v>
      </c>
      <c r="W34" s="83">
        <v>0</v>
      </c>
      <c r="X34" s="82">
        <v>0</v>
      </c>
      <c r="Y34" s="83">
        <v>0</v>
      </c>
      <c r="Z34" s="82">
        <v>0</v>
      </c>
      <c r="AA34" s="83">
        <v>0</v>
      </c>
      <c r="AB34" s="82">
        <v>0</v>
      </c>
      <c r="AC34" s="83">
        <v>0</v>
      </c>
      <c r="AD34" s="82">
        <v>0</v>
      </c>
      <c r="AE34" s="84">
        <v>0</v>
      </c>
    </row>
    <row r="35" spans="1:31" s="12" customFormat="1" ht="13.2">
      <c r="A35" s="86">
        <v>30</v>
      </c>
      <c r="B35" s="80"/>
      <c r="C35" s="87"/>
      <c r="D35" s="87"/>
      <c r="E35" s="87"/>
      <c r="F35" s="87"/>
      <c r="G35" s="104"/>
      <c r="H35" s="88">
        <f t="shared" si="0"/>
        <v>0</v>
      </c>
      <c r="I35" s="89">
        <f t="shared" si="7"/>
        <v>0</v>
      </c>
      <c r="J35" s="89">
        <f t="shared" si="1"/>
        <v>0</v>
      </c>
      <c r="K35" s="88">
        <f t="shared" si="2"/>
        <v>0</v>
      </c>
      <c r="L35" s="88"/>
      <c r="M35" s="88">
        <f t="shared" si="3"/>
        <v>0</v>
      </c>
      <c r="N35" s="88">
        <f t="shared" si="4"/>
        <v>0</v>
      </c>
      <c r="O35" s="90">
        <f t="shared" si="5"/>
        <v>0</v>
      </c>
      <c r="R35" s="65">
        <f t="shared" si="8"/>
        <v>30</v>
      </c>
      <c r="S35" s="81">
        <f t="shared" si="6"/>
        <v>0</v>
      </c>
      <c r="T35" s="82">
        <v>0</v>
      </c>
      <c r="U35" s="83">
        <v>0</v>
      </c>
      <c r="V35" s="82">
        <v>0</v>
      </c>
      <c r="W35" s="83">
        <v>0</v>
      </c>
      <c r="X35" s="82">
        <v>0</v>
      </c>
      <c r="Y35" s="83">
        <v>0</v>
      </c>
      <c r="Z35" s="82">
        <v>0</v>
      </c>
      <c r="AA35" s="83">
        <v>0</v>
      </c>
      <c r="AB35" s="82">
        <v>0</v>
      </c>
      <c r="AC35" s="83">
        <v>0</v>
      </c>
      <c r="AD35" s="82">
        <v>0</v>
      </c>
      <c r="AE35" s="84">
        <v>0</v>
      </c>
    </row>
    <row r="36" spans="1:31" s="12" customFormat="1" ht="13.2">
      <c r="A36" s="86">
        <v>31</v>
      </c>
      <c r="B36" s="80"/>
      <c r="C36" s="87"/>
      <c r="D36" s="87"/>
      <c r="E36" s="87"/>
      <c r="F36" s="87"/>
      <c r="G36" s="104"/>
      <c r="H36" s="88">
        <f t="shared" si="0"/>
        <v>0</v>
      </c>
      <c r="I36" s="89">
        <f t="shared" si="7"/>
        <v>0</v>
      </c>
      <c r="J36" s="89">
        <f t="shared" si="1"/>
        <v>0</v>
      </c>
      <c r="K36" s="88">
        <f t="shared" si="2"/>
        <v>0</v>
      </c>
      <c r="L36" s="88"/>
      <c r="M36" s="88">
        <f t="shared" si="3"/>
        <v>0</v>
      </c>
      <c r="N36" s="88">
        <f t="shared" si="4"/>
        <v>0</v>
      </c>
      <c r="O36" s="90">
        <f t="shared" si="5"/>
        <v>0</v>
      </c>
      <c r="R36" s="65">
        <f t="shared" si="8"/>
        <v>31</v>
      </c>
      <c r="S36" s="81">
        <f t="shared" si="6"/>
        <v>0</v>
      </c>
      <c r="T36" s="82">
        <v>0</v>
      </c>
      <c r="U36" s="83">
        <v>0</v>
      </c>
      <c r="V36" s="82">
        <v>0</v>
      </c>
      <c r="W36" s="83">
        <v>0</v>
      </c>
      <c r="X36" s="82">
        <v>0</v>
      </c>
      <c r="Y36" s="83">
        <v>0</v>
      </c>
      <c r="Z36" s="82">
        <v>0</v>
      </c>
      <c r="AA36" s="83">
        <v>0</v>
      </c>
      <c r="AB36" s="82">
        <v>0</v>
      </c>
      <c r="AC36" s="83">
        <v>0</v>
      </c>
      <c r="AD36" s="82">
        <v>0</v>
      </c>
      <c r="AE36" s="84">
        <v>0</v>
      </c>
    </row>
    <row r="37" spans="1:31" s="12" customFormat="1" ht="13.2">
      <c r="A37" s="86">
        <v>32</v>
      </c>
      <c r="B37" s="80"/>
      <c r="C37" s="87"/>
      <c r="D37" s="87"/>
      <c r="E37" s="87"/>
      <c r="F37" s="87"/>
      <c r="G37" s="104"/>
      <c r="H37" s="88">
        <f t="shared" si="0"/>
        <v>0</v>
      </c>
      <c r="I37" s="89">
        <f t="shared" si="7"/>
        <v>0</v>
      </c>
      <c r="J37" s="89">
        <f t="shared" si="1"/>
        <v>0</v>
      </c>
      <c r="K37" s="88">
        <f t="shared" si="2"/>
        <v>0</v>
      </c>
      <c r="L37" s="88"/>
      <c r="M37" s="88">
        <f t="shared" si="3"/>
        <v>0</v>
      </c>
      <c r="N37" s="88">
        <f t="shared" si="4"/>
        <v>0</v>
      </c>
      <c r="O37" s="90">
        <f t="shared" si="5"/>
        <v>0</v>
      </c>
      <c r="R37" s="65">
        <f t="shared" si="8"/>
        <v>32</v>
      </c>
      <c r="S37" s="81">
        <f t="shared" si="6"/>
        <v>0</v>
      </c>
      <c r="T37" s="82">
        <v>0</v>
      </c>
      <c r="U37" s="83">
        <v>0</v>
      </c>
      <c r="V37" s="82">
        <v>0</v>
      </c>
      <c r="W37" s="83">
        <v>0</v>
      </c>
      <c r="X37" s="82">
        <v>0</v>
      </c>
      <c r="Y37" s="83">
        <v>0</v>
      </c>
      <c r="Z37" s="82">
        <v>0</v>
      </c>
      <c r="AA37" s="83">
        <v>0</v>
      </c>
      <c r="AB37" s="82">
        <v>0</v>
      </c>
      <c r="AC37" s="83">
        <v>0</v>
      </c>
      <c r="AD37" s="82">
        <v>0</v>
      </c>
      <c r="AE37" s="84">
        <v>0</v>
      </c>
    </row>
    <row r="38" spans="1:31" s="13" customFormat="1" ht="22.5" customHeight="1" thickBot="1">
      <c r="A38" s="56"/>
      <c r="B38" s="57" t="s">
        <v>0</v>
      </c>
      <c r="C38" s="91">
        <f>SUM(C6:C37)</f>
        <v>0</v>
      </c>
      <c r="D38" s="92">
        <f>SUM(D6:D37)</f>
        <v>0</v>
      </c>
      <c r="E38" s="91">
        <f>SUM(E6:E37)</f>
        <v>0</v>
      </c>
      <c r="F38" s="91">
        <f>SUM(F6:F37)</f>
        <v>0</v>
      </c>
      <c r="G38" s="105"/>
      <c r="H38" s="92">
        <f>SUM(H6:H37)</f>
        <v>0</v>
      </c>
      <c r="I38" s="93">
        <f t="shared" si="7"/>
        <v>0</v>
      </c>
      <c r="J38" s="93">
        <f t="shared" si="1"/>
        <v>0</v>
      </c>
      <c r="K38" s="94">
        <f>SUM(K6:K37)</f>
        <v>0</v>
      </c>
      <c r="L38" s="94">
        <f>SUM(L6:L37)</f>
        <v>0</v>
      </c>
      <c r="M38" s="94">
        <f>SUM(M6:M37)</f>
        <v>0</v>
      </c>
      <c r="N38" s="95">
        <f>SUM(N6:N37)</f>
        <v>0</v>
      </c>
      <c r="O38" s="96">
        <f>SUM(O6:O37)</f>
        <v>0</v>
      </c>
      <c r="P38" s="12"/>
      <c r="R38" s="67"/>
      <c r="S38" s="75"/>
      <c r="T38" s="69">
        <v>0</v>
      </c>
      <c r="U38" s="14">
        <v>0</v>
      </c>
      <c r="V38" s="69">
        <f>SUM(V6:V37)</f>
        <v>0</v>
      </c>
      <c r="W38" s="74">
        <f>SUM(W6:W37)</f>
        <v>0</v>
      </c>
      <c r="X38" s="73">
        <f>SUM(X6:X37)</f>
        <v>0</v>
      </c>
      <c r="Y38" s="14">
        <f>SUM(Y6:Y37)</f>
        <v>0</v>
      </c>
      <c r="Z38" s="69">
        <v>0</v>
      </c>
      <c r="AA38" s="14">
        <v>0</v>
      </c>
      <c r="AB38" s="69">
        <f>SUM(AB6:AB37)</f>
        <v>0</v>
      </c>
      <c r="AC38" s="74">
        <f>SUM(AC6:AC37)</f>
        <v>0</v>
      </c>
      <c r="AD38" s="73">
        <f>SUM(AD6:AD37)</f>
        <v>0</v>
      </c>
      <c r="AE38" s="77">
        <f>SUM(AE6:AE37)</f>
        <v>0</v>
      </c>
    </row>
    <row r="39" spans="1:27" s="13" customFormat="1" ht="18.75" customHeight="1" thickBot="1" thickTop="1">
      <c r="A39" s="15"/>
      <c r="B39" s="16" t="s">
        <v>12</v>
      </c>
      <c r="D39" s="63">
        <f>H38-K38</f>
        <v>0</v>
      </c>
      <c r="E39" s="17"/>
      <c r="F39" s="17"/>
      <c r="G39" s="106"/>
      <c r="H39" s="17"/>
      <c r="I39" s="17"/>
      <c r="N39" s="17"/>
      <c r="O39" s="85" t="s">
        <v>13</v>
      </c>
      <c r="T39" s="17"/>
      <c r="U39" s="17" t="s">
        <v>18</v>
      </c>
      <c r="V39" s="17"/>
      <c r="W39" s="18"/>
      <c r="X39" s="19"/>
      <c r="Y39" s="19"/>
      <c r="Z39" s="19"/>
      <c r="AA39" s="19"/>
    </row>
    <row r="40" spans="23:27" ht="12.6" thickTop="1">
      <c r="W40" s="20"/>
      <c r="X40" s="20"/>
      <c r="Y40" s="20"/>
      <c r="Z40" s="20"/>
      <c r="AA40" s="20"/>
    </row>
    <row r="41" spans="23:27" ht="12.75">
      <c r="W41" s="20"/>
      <c r="X41" s="20"/>
      <c r="Y41" s="20"/>
      <c r="Z41" s="20"/>
      <c r="AA41" s="20"/>
    </row>
    <row r="42" spans="1:27" ht="12.75">
      <c r="A42" s="1"/>
      <c r="B42" s="54"/>
      <c r="F42" s="1"/>
      <c r="G42" s="108"/>
      <c r="H42" s="1"/>
      <c r="I42" s="1"/>
      <c r="W42" s="20"/>
      <c r="X42" s="20"/>
      <c r="Y42" s="20"/>
      <c r="Z42" s="20"/>
      <c r="AA42" s="20"/>
    </row>
    <row r="43" spans="1:27" ht="18">
      <c r="A43" s="21"/>
      <c r="B43" s="55"/>
      <c r="C43" s="22"/>
      <c r="F43" s="23"/>
      <c r="G43" s="109"/>
      <c r="H43" s="23"/>
      <c r="I43" s="23"/>
      <c r="T43" s="1"/>
      <c r="U43" s="1"/>
      <c r="V43" s="1"/>
      <c r="W43" s="24"/>
      <c r="X43" s="25"/>
      <c r="Y43" s="24"/>
      <c r="Z43" s="20"/>
      <c r="AA43" s="20"/>
    </row>
    <row r="44" spans="1:27" ht="16.2">
      <c r="A44" s="1"/>
      <c r="B44" s="55"/>
      <c r="C44" s="22"/>
      <c r="F44" s="1"/>
      <c r="G44" s="108"/>
      <c r="H44" s="1"/>
      <c r="I44" s="1"/>
      <c r="N44" s="1"/>
      <c r="T44" s="26"/>
      <c r="U44" s="26"/>
      <c r="V44" s="26"/>
      <c r="W44" s="27"/>
      <c r="X44" s="28"/>
      <c r="Y44" s="28"/>
      <c r="Z44" s="29"/>
      <c r="AA44" s="20"/>
    </row>
    <row r="45" spans="23:27" ht="12.75">
      <c r="W45" s="30"/>
      <c r="X45" s="31"/>
      <c r="Y45" s="30"/>
      <c r="Z45" s="32"/>
      <c r="AA45" s="20"/>
    </row>
    <row r="46" spans="23:27" ht="12.6">
      <c r="W46" s="33"/>
      <c r="X46" s="34"/>
      <c r="Y46" s="33"/>
      <c r="Z46" s="35"/>
      <c r="AA46" s="20"/>
    </row>
    <row r="47" spans="23:27" ht="13.8">
      <c r="W47" s="36"/>
      <c r="X47" s="37"/>
      <c r="Y47" s="38"/>
      <c r="Z47" s="39"/>
      <c r="AA47" s="20"/>
    </row>
    <row r="48" spans="23:26" ht="13.8">
      <c r="W48" s="40"/>
      <c r="X48" s="41"/>
      <c r="Y48" s="42"/>
      <c r="Z48" s="43"/>
    </row>
    <row r="49" spans="23:26" ht="13.8">
      <c r="W49" s="40"/>
      <c r="X49" s="41"/>
      <c r="Y49" s="42"/>
      <c r="Z49" s="43"/>
    </row>
    <row r="50" spans="23:26" ht="13.8">
      <c r="W50" s="40"/>
      <c r="X50" s="41"/>
      <c r="Y50" s="42"/>
      <c r="Z50" s="43"/>
    </row>
    <row r="51" spans="23:26" ht="13.8">
      <c r="W51" s="40"/>
      <c r="X51" s="41"/>
      <c r="Y51" s="42"/>
      <c r="Z51" s="43"/>
    </row>
    <row r="52" spans="23:26" ht="13.8">
      <c r="W52" s="40"/>
      <c r="X52" s="41"/>
      <c r="Y52" s="42"/>
      <c r="Z52" s="43"/>
    </row>
    <row r="53" spans="23:26" ht="13.8">
      <c r="W53" s="40"/>
      <c r="X53" s="41"/>
      <c r="Y53" s="42"/>
      <c r="Z53" s="43"/>
    </row>
    <row r="54" spans="23:26" ht="13.8">
      <c r="W54" s="40"/>
      <c r="X54" s="41"/>
      <c r="Y54" s="42"/>
      <c r="Z54" s="43"/>
    </row>
    <row r="55" spans="23:26" ht="13.8">
      <c r="W55" s="40"/>
      <c r="X55" s="41"/>
      <c r="Y55" s="42"/>
      <c r="Z55" s="43"/>
    </row>
    <row r="56" spans="6:26" ht="13.8">
      <c r="F56" s="44"/>
      <c r="G56" s="110"/>
      <c r="H56" s="44"/>
      <c r="I56" s="44"/>
      <c r="W56" s="40"/>
      <c r="X56" s="41"/>
      <c r="Y56" s="42"/>
      <c r="Z56" s="43"/>
    </row>
    <row r="57" spans="23:26" ht="13.8">
      <c r="W57" s="40"/>
      <c r="X57" s="41"/>
      <c r="Y57" s="42"/>
      <c r="Z57" s="43"/>
    </row>
    <row r="58" spans="23:26" ht="13.8">
      <c r="W58" s="40"/>
      <c r="X58" s="41"/>
      <c r="Y58" s="42"/>
      <c r="Z58" s="43"/>
    </row>
    <row r="59" spans="23:26" ht="13.8">
      <c r="W59" s="40"/>
      <c r="X59" s="41"/>
      <c r="Y59" s="42"/>
      <c r="Z59" s="43"/>
    </row>
    <row r="60" spans="23:26" ht="13.8">
      <c r="W60" s="40"/>
      <c r="X60" s="41"/>
      <c r="Y60" s="42"/>
      <c r="Z60" s="43"/>
    </row>
    <row r="61" spans="3:26" ht="13.8">
      <c r="C61" s="45"/>
      <c r="D61" s="45"/>
      <c r="E61" s="45"/>
      <c r="F61" s="45"/>
      <c r="G61" s="111"/>
      <c r="H61" s="45"/>
      <c r="I61" s="45"/>
      <c r="W61" s="40"/>
      <c r="X61" s="41"/>
      <c r="Y61" s="42"/>
      <c r="Z61" s="43"/>
    </row>
    <row r="62" spans="3:26" ht="13.8">
      <c r="C62" s="45"/>
      <c r="D62" s="45"/>
      <c r="E62" s="45"/>
      <c r="F62" s="45"/>
      <c r="G62" s="111"/>
      <c r="H62" s="45"/>
      <c r="I62" s="45"/>
      <c r="W62" s="40"/>
      <c r="X62" s="41"/>
      <c r="Y62" s="42"/>
      <c r="Z62" s="43"/>
    </row>
    <row r="63" spans="3:26" ht="13.8">
      <c r="C63" s="45"/>
      <c r="D63" s="45"/>
      <c r="E63" s="45"/>
      <c r="F63" s="45"/>
      <c r="G63" s="111"/>
      <c r="H63" s="45"/>
      <c r="I63" s="45"/>
      <c r="W63" s="40"/>
      <c r="X63" s="41"/>
      <c r="Y63" s="42"/>
      <c r="Z63" s="43"/>
    </row>
    <row r="64" spans="3:26" ht="13.8">
      <c r="C64" s="45"/>
      <c r="D64" s="45"/>
      <c r="E64" s="45"/>
      <c r="F64" s="45"/>
      <c r="G64" s="111"/>
      <c r="H64" s="45"/>
      <c r="I64" s="45"/>
      <c r="W64" s="40"/>
      <c r="X64" s="41"/>
      <c r="Y64" s="42"/>
      <c r="Z64" s="43"/>
    </row>
    <row r="65" spans="3:26" ht="13.8">
      <c r="C65" s="45"/>
      <c r="D65" s="45"/>
      <c r="E65" s="45"/>
      <c r="F65" s="45"/>
      <c r="G65" s="111"/>
      <c r="H65" s="45"/>
      <c r="I65" s="45"/>
      <c r="W65" s="40"/>
      <c r="X65" s="41"/>
      <c r="Y65" s="42"/>
      <c r="Z65" s="43"/>
    </row>
    <row r="66" spans="3:26" ht="13.8">
      <c r="C66" s="45"/>
      <c r="D66" s="45"/>
      <c r="E66" s="45"/>
      <c r="F66" s="45"/>
      <c r="G66" s="111"/>
      <c r="H66" s="45"/>
      <c r="I66" s="45"/>
      <c r="W66" s="40"/>
      <c r="X66" s="41"/>
      <c r="Y66" s="42"/>
      <c r="Z66" s="43"/>
    </row>
    <row r="67" spans="3:26" ht="13.8">
      <c r="C67" s="45"/>
      <c r="D67" s="45"/>
      <c r="E67" s="45"/>
      <c r="F67" s="45"/>
      <c r="G67" s="111"/>
      <c r="H67" s="45"/>
      <c r="I67" s="45"/>
      <c r="W67" s="40"/>
      <c r="X67" s="41"/>
      <c r="Y67" s="42"/>
      <c r="Z67" s="43"/>
    </row>
    <row r="68" spans="3:26" ht="13.8">
      <c r="C68" s="45"/>
      <c r="D68" s="45"/>
      <c r="E68" s="45"/>
      <c r="F68" s="45"/>
      <c r="G68" s="111"/>
      <c r="H68" s="45"/>
      <c r="I68" s="45"/>
      <c r="W68" s="40"/>
      <c r="X68" s="41"/>
      <c r="Y68" s="42"/>
      <c r="Z68" s="43"/>
    </row>
    <row r="69" spans="3:26" ht="13.8">
      <c r="C69" s="45"/>
      <c r="D69" s="45"/>
      <c r="E69" s="45"/>
      <c r="F69" s="45"/>
      <c r="G69" s="111"/>
      <c r="H69" s="45"/>
      <c r="I69" s="45"/>
      <c r="W69" s="40"/>
      <c r="X69" s="41"/>
      <c r="Y69" s="42"/>
      <c r="Z69" s="43"/>
    </row>
    <row r="70" spans="3:26" ht="13.8">
      <c r="C70" s="45"/>
      <c r="D70" s="45"/>
      <c r="E70" s="45"/>
      <c r="F70" s="45"/>
      <c r="G70" s="111"/>
      <c r="H70" s="45"/>
      <c r="I70" s="45"/>
      <c r="W70" s="40"/>
      <c r="X70" s="41"/>
      <c r="Y70" s="42"/>
      <c r="Z70" s="43"/>
    </row>
    <row r="71" spans="3:26" ht="13.8">
      <c r="C71" s="45"/>
      <c r="D71" s="45"/>
      <c r="E71" s="45"/>
      <c r="F71" s="45"/>
      <c r="G71" s="111"/>
      <c r="H71" s="45"/>
      <c r="I71" s="45"/>
      <c r="W71" s="40"/>
      <c r="X71" s="41"/>
      <c r="Y71" s="42"/>
      <c r="Z71" s="43"/>
    </row>
    <row r="72" spans="3:26" ht="13.8">
      <c r="C72" s="45"/>
      <c r="D72" s="45"/>
      <c r="E72" s="45"/>
      <c r="F72" s="45"/>
      <c r="G72" s="111"/>
      <c r="H72" s="45"/>
      <c r="I72" s="45"/>
      <c r="W72" s="40"/>
      <c r="X72" s="41"/>
      <c r="Y72" s="42"/>
      <c r="Z72" s="43"/>
    </row>
    <row r="73" spans="3:26" ht="13.8">
      <c r="C73" s="45"/>
      <c r="D73" s="45"/>
      <c r="E73" s="45"/>
      <c r="F73" s="45"/>
      <c r="G73" s="111"/>
      <c r="H73" s="45"/>
      <c r="I73" s="45"/>
      <c r="W73" s="40"/>
      <c r="X73" s="41"/>
      <c r="Y73" s="42"/>
      <c r="Z73" s="43"/>
    </row>
    <row r="74" spans="3:26" ht="13.8">
      <c r="C74" s="45"/>
      <c r="D74" s="45"/>
      <c r="E74" s="45"/>
      <c r="F74" s="45"/>
      <c r="G74" s="111"/>
      <c r="H74" s="45"/>
      <c r="I74" s="45"/>
      <c r="W74" s="40"/>
      <c r="X74" s="41"/>
      <c r="Y74" s="42"/>
      <c r="Z74" s="43"/>
    </row>
    <row r="75" spans="3:26" ht="13.8">
      <c r="C75" s="45"/>
      <c r="D75" s="45"/>
      <c r="E75" s="45"/>
      <c r="F75" s="45"/>
      <c r="G75" s="111"/>
      <c r="H75" s="45"/>
      <c r="I75" s="45"/>
      <c r="W75" s="40"/>
      <c r="X75" s="41"/>
      <c r="Y75" s="42"/>
      <c r="Z75" s="43"/>
    </row>
    <row r="76" spans="3:26" ht="13.8">
      <c r="C76" s="45"/>
      <c r="D76" s="45"/>
      <c r="E76" s="45"/>
      <c r="F76" s="45"/>
      <c r="G76" s="111"/>
      <c r="H76" s="45"/>
      <c r="I76" s="45"/>
      <c r="W76" s="40"/>
      <c r="X76" s="41"/>
      <c r="Y76" s="42"/>
      <c r="Z76" s="43"/>
    </row>
    <row r="77" spans="3:26" ht="13.8">
      <c r="C77" s="45"/>
      <c r="D77" s="45"/>
      <c r="E77" s="45"/>
      <c r="F77" s="45"/>
      <c r="G77" s="111"/>
      <c r="H77" s="45"/>
      <c r="I77" s="45"/>
      <c r="W77" s="40"/>
      <c r="X77" s="41"/>
      <c r="Y77" s="42"/>
      <c r="Z77" s="43"/>
    </row>
    <row r="78" spans="3:26" ht="13.8">
      <c r="C78" s="45"/>
      <c r="D78" s="45"/>
      <c r="E78" s="45"/>
      <c r="F78" s="45"/>
      <c r="G78" s="111"/>
      <c r="H78" s="45"/>
      <c r="I78" s="45"/>
      <c r="W78" s="40"/>
      <c r="X78" s="41"/>
      <c r="Y78" s="42"/>
      <c r="Z78" s="43"/>
    </row>
    <row r="79" spans="3:26" ht="13.8">
      <c r="C79" s="45"/>
      <c r="D79" s="45"/>
      <c r="E79" s="45"/>
      <c r="F79" s="45"/>
      <c r="G79" s="111"/>
      <c r="H79" s="45"/>
      <c r="I79" s="45"/>
      <c r="W79" s="46"/>
      <c r="X79" s="47"/>
      <c r="Y79" s="48"/>
      <c r="Z79" s="47"/>
    </row>
    <row r="80" spans="3:26" ht="16.2" thickBot="1">
      <c r="C80" s="45"/>
      <c r="D80" s="45"/>
      <c r="E80" s="45"/>
      <c r="F80" s="45"/>
      <c r="G80" s="111"/>
      <c r="H80" s="45"/>
      <c r="I80" s="45"/>
      <c r="W80" s="49"/>
      <c r="X80" s="49"/>
      <c r="Y80" s="49"/>
      <c r="Z80" s="50"/>
    </row>
    <row r="81" spans="3:26" ht="14.4" thickTop="1">
      <c r="C81" s="45"/>
      <c r="D81" s="45"/>
      <c r="E81" s="45"/>
      <c r="F81" s="45"/>
      <c r="G81" s="111"/>
      <c r="H81" s="45"/>
      <c r="I81" s="45"/>
      <c r="T81" s="51"/>
      <c r="U81" s="51"/>
      <c r="V81" s="51"/>
      <c r="W81" s="51"/>
      <c r="X81" s="51"/>
      <c r="Y81" s="51"/>
      <c r="Z81" s="52"/>
    </row>
    <row r="82" spans="3:9" ht="12.75">
      <c r="C82" s="45"/>
      <c r="D82" s="45"/>
      <c r="E82" s="45"/>
      <c r="F82" s="45"/>
      <c r="G82" s="111"/>
      <c r="H82" s="45"/>
      <c r="I82" s="45"/>
    </row>
    <row r="83" spans="3:9" ht="12.75">
      <c r="C83" s="45"/>
      <c r="D83" s="45"/>
      <c r="E83" s="45"/>
      <c r="F83" s="45"/>
      <c r="G83" s="111"/>
      <c r="H83" s="45"/>
      <c r="I83" s="45"/>
    </row>
    <row r="84" spans="3:9" ht="12.75">
      <c r="C84" s="45"/>
      <c r="D84" s="45"/>
      <c r="E84" s="45"/>
      <c r="F84" s="45"/>
      <c r="G84" s="111"/>
      <c r="H84" s="45"/>
      <c r="I84" s="45"/>
    </row>
    <row r="85" spans="3:9" ht="12.75">
      <c r="C85" s="45"/>
      <c r="D85" s="45"/>
      <c r="E85" s="45"/>
      <c r="F85" s="45"/>
      <c r="G85" s="111"/>
      <c r="H85" s="45"/>
      <c r="I85" s="45"/>
    </row>
    <row r="86" spans="3:9" ht="12.75">
      <c r="C86" s="45"/>
      <c r="D86" s="45"/>
      <c r="E86" s="45"/>
      <c r="F86" s="45"/>
      <c r="G86" s="111"/>
      <c r="H86" s="45"/>
      <c r="I86" s="45"/>
    </row>
    <row r="87" spans="3:9" ht="12.75">
      <c r="C87" s="45"/>
      <c r="D87" s="45"/>
      <c r="E87" s="45"/>
      <c r="F87" s="45"/>
      <c r="G87" s="111"/>
      <c r="H87" s="45"/>
      <c r="I87" s="45"/>
    </row>
    <row r="88" spans="3:9" ht="12.75">
      <c r="C88" s="45"/>
      <c r="D88" s="45"/>
      <c r="E88" s="45"/>
      <c r="F88" s="45"/>
      <c r="G88" s="111"/>
      <c r="H88" s="45"/>
      <c r="I88" s="45"/>
    </row>
    <row r="89" spans="3:9" ht="12.75">
      <c r="C89" s="45"/>
      <c r="D89" s="45"/>
      <c r="E89" s="45"/>
      <c r="F89" s="45"/>
      <c r="G89" s="111"/>
      <c r="H89" s="45"/>
      <c r="I89" s="45"/>
    </row>
    <row r="90" spans="3:9" ht="12.75">
      <c r="C90" s="45"/>
      <c r="D90" s="45"/>
      <c r="E90" s="45"/>
      <c r="F90" s="45"/>
      <c r="G90" s="111"/>
      <c r="H90" s="45"/>
      <c r="I90" s="45"/>
    </row>
    <row r="91" spans="3:9" ht="12.75">
      <c r="C91" s="45"/>
      <c r="D91" s="45"/>
      <c r="E91" s="45"/>
      <c r="F91" s="45"/>
      <c r="G91" s="111"/>
      <c r="H91" s="45"/>
      <c r="I91" s="45"/>
    </row>
    <row r="92" spans="3:9" ht="12.75">
      <c r="C92" s="45"/>
      <c r="D92" s="45"/>
      <c r="E92" s="45"/>
      <c r="F92" s="45"/>
      <c r="G92" s="111"/>
      <c r="H92" s="45"/>
      <c r="I92" s="45"/>
    </row>
    <row r="93" spans="3:9" ht="12.75">
      <c r="C93" s="45"/>
      <c r="D93" s="45"/>
      <c r="E93" s="45"/>
      <c r="F93" s="45"/>
      <c r="G93" s="111"/>
      <c r="H93" s="45"/>
      <c r="I93" s="45"/>
    </row>
  </sheetData>
  <mergeCells count="2">
    <mergeCell ref="J4:M4"/>
    <mergeCell ref="C1:D1"/>
  </mergeCells>
  <printOptions horizontalCentered="1" verticalCentered="1"/>
  <pageMargins left="0.39" right="0.38" top="0.5" bottom="0.5" header="0.5" footer="0.5"/>
  <pageSetup fitToHeight="2" fitToWidth="2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Reich</dc:creator>
  <cp:keywords/>
  <dc:description/>
  <cp:lastModifiedBy>Nathan Reich</cp:lastModifiedBy>
  <cp:lastPrinted>2019-12-18T20:33:03Z</cp:lastPrinted>
  <dcterms:created xsi:type="dcterms:W3CDTF">2001-05-22T17:32:53Z</dcterms:created>
  <dcterms:modified xsi:type="dcterms:W3CDTF">2021-03-01T15:08:41Z</dcterms:modified>
  <cp:category/>
  <cp:version/>
  <cp:contentType/>
  <cp:contentStatus/>
</cp:coreProperties>
</file>