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615" activeTab="0"/>
  </bookViews>
  <sheets>
    <sheet name="WOH" sheetId="1" r:id="rId1"/>
  </sheets>
  <externalReferences>
    <externalReference r:id="rId4"/>
    <externalReference r:id="rId5"/>
    <externalReference r:id="rId6"/>
  </externalReferences>
  <definedNames>
    <definedName name="\p">'[3]woh'!$AF$29</definedName>
    <definedName name="_P">'[3]woh'!$AF$29</definedName>
    <definedName name="ADDRESS">'[3]woh'!#REF!</definedName>
    <definedName name="ANALYSIS">'[3]woh'!$AK$18</definedName>
    <definedName name="Contractor_Name" localSheetId="0">'WOH'!$G$1</definedName>
    <definedName name="Contractor_Name">'[1]WOH'!$G$1</definedName>
    <definedName name="DATE">'[3]woh'!$D$4</definedName>
    <definedName name="JOE">'[3]woh'!$AF$23</definedName>
    <definedName name="MENU">'[3]woh'!$AF$47</definedName>
    <definedName name="NAME">'[3]woh'!$D$5</definedName>
    <definedName name="Page_1" localSheetId="0">'WOH'!$A$1</definedName>
    <definedName name="Page_1">'[1]WOH'!$A$1</definedName>
    <definedName name="Page_2" localSheetId="0">'WOH'!#REF!</definedName>
    <definedName name="Page_2">'[1]WOH'!$Z$5</definedName>
    <definedName name="_xlnm.Print_Area" localSheetId="0">'WOH'!$A$1:$O$39,'WOH'!$R$1:$AE$39</definedName>
    <definedName name="Print_Area_MI">'[2]Trend'!$A$1:$Q$55</definedName>
    <definedName name="Print_Titles_MI">'[2]Trend'!$1:$1,'[2]Trend'!#REF!</definedName>
    <definedName name="WOH_As_Of" localSheetId="0">'WOH'!$G$2</definedName>
    <definedName name="WOH_As_Of">'[1]WOH'!$G$2</definedName>
  </definedNames>
  <calcPr fullCalcOnLoad="1"/>
</workbook>
</file>

<file path=xl/sharedStrings.xml><?xml version="1.0" encoding="utf-8"?>
<sst xmlns="http://schemas.openxmlformats.org/spreadsheetml/2006/main" count="24" uniqueCount="21">
  <si>
    <t>Contractor:</t>
  </si>
  <si>
    <t>Work-on-Hand As Of:</t>
  </si>
  <si>
    <t xml:space="preserve"> </t>
  </si>
  <si>
    <t>RECOGNIZED EARNINGS TO DATE</t>
  </si>
  <si>
    <t>JOB
#</t>
  </si>
  <si>
    <t>CONTRACT
DESCRIPTION</t>
  </si>
  <si>
    <t xml:space="preserve">CONTRACT
PRICE </t>
  </si>
  <si>
    <t>TOTAL BILLED 
TO-DATE</t>
  </si>
  <si>
    <t>TOTAL COST 
TO-DATE</t>
  </si>
  <si>
    <t>COST TO
COMPLETE</t>
  </si>
  <si>
    <t>TOTAL GROSS PROFIT</t>
  </si>
  <si>
    <t xml:space="preserve">%
</t>
  </si>
  <si>
    <t>%
COMPLETE</t>
  </si>
  <si>
    <t>GROSS PROFIT EARNED</t>
  </si>
  <si>
    <t>PRIOR YEAR GROSS PROFIT</t>
  </si>
  <si>
    <t>GROSS PROFIT THIS YEAR</t>
  </si>
  <si>
    <t xml:space="preserve">COST &amp;
EARNINGS
IN EXCESS
OF BILLINGS  </t>
  </si>
  <si>
    <t xml:space="preserve">BILLINGS
IN EXCESS
OF COST &amp;
EARNINGS  </t>
  </si>
  <si>
    <t>PROFIT IN WORK LEFT TO COMPLETE:</t>
  </si>
  <si>
    <t>STATUS OF CONTRACTS</t>
  </si>
  <si>
    <t>Please fill in yellow columns only.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</si>
</sst>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:ss\ AM/PM_)"/>
    <numFmt numFmtId="166" formatCode="0.00_)"/>
    <numFmt numFmtId="167" formatCode="0.0%"/>
    <numFmt numFmtId="168" formatCode="0_)"/>
    <numFmt numFmtId="169" formatCode="&quot;$&quot;#,##0.00;[Red]&quot;$&quot;#,##0.00"/>
    <numFmt numFmtId="170" formatCode="mmmm\ d\,\ yyyy"/>
    <numFmt numFmtId="171" formatCode="#,##0.00;[Red]#,##0.00"/>
    <numFmt numFmtId="172" formatCode="&quot;$&quot;#,##0.0_);[Red]\(&quot;$&quot;#,##0.0\)"/>
    <numFmt numFmtId="173" formatCode="&quot;$&quot;#,##0.00"/>
    <numFmt numFmtId="174" formatCode="0.00_);\(0.00\)"/>
    <numFmt numFmtId="175" formatCode="&quot;$&quot;#,##0"/>
  </numFmts>
  <fonts count="22">
    <font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0"/>
      <color indexed="8"/>
      <name val="Courier"/>
      <family val="0"/>
    </font>
    <font>
      <b/>
      <sz val="12"/>
      <color indexed="8"/>
      <name val="Helv"/>
      <family val="0"/>
    </font>
    <font>
      <b/>
      <sz val="12"/>
      <color indexed="8"/>
      <name val="Garamond"/>
      <family val="1"/>
    </font>
    <font>
      <b/>
      <sz val="14"/>
      <color indexed="8"/>
      <name val="Garamond"/>
      <family val="1"/>
    </font>
    <font>
      <b/>
      <sz val="12"/>
      <color indexed="8"/>
      <name val="Garamond ITC T"/>
      <family val="2"/>
    </font>
    <font>
      <b/>
      <sz val="10"/>
      <color indexed="8"/>
      <name val="Courier"/>
      <family val="0"/>
    </font>
    <font>
      <b/>
      <sz val="10"/>
      <color indexed="8"/>
      <name val="Arial Narrow"/>
      <family val="2"/>
    </font>
    <font>
      <b/>
      <sz val="8"/>
      <color indexed="8"/>
      <name val="Arial Narrow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Helv"/>
      <family val="0"/>
    </font>
    <font>
      <b/>
      <sz val="12"/>
      <color indexed="8"/>
      <name val="Times New Roman"/>
      <family val="0"/>
    </font>
    <font>
      <b/>
      <i/>
      <sz val="14"/>
      <color indexed="8"/>
      <name val="Times New Roman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b/>
      <sz val="12"/>
      <name val="Arial Narrow"/>
      <family val="0"/>
    </font>
    <font>
      <b/>
      <sz val="10"/>
      <name val="Garamond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>
      <alignment/>
      <protection/>
    </xf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3" fillId="0" borderId="0" xfId="19" applyFont="1">
      <alignment/>
      <protection/>
    </xf>
    <xf numFmtId="164" fontId="2" fillId="0" borderId="0" xfId="19" applyAlignment="1">
      <alignment horizontal="left"/>
      <protection/>
    </xf>
    <xf numFmtId="164" fontId="2" fillId="0" borderId="0" xfId="19">
      <alignment/>
      <protection/>
    </xf>
    <xf numFmtId="164" fontId="4" fillId="0" borderId="0" xfId="19" applyFont="1">
      <alignment/>
      <protection/>
    </xf>
    <xf numFmtId="164" fontId="5" fillId="0" borderId="0" xfId="19" applyFont="1" applyAlignment="1" applyProtection="1">
      <alignment horizontal="right"/>
      <protection/>
    </xf>
    <xf numFmtId="164" fontId="6" fillId="0" borderId="1" xfId="19" applyFont="1" applyBorder="1" applyAlignment="1" applyProtection="1">
      <alignment horizontal="left"/>
      <protection locked="0"/>
    </xf>
    <xf numFmtId="164" fontId="7" fillId="0" borderId="0" xfId="19" applyFont="1" applyAlignment="1" applyProtection="1">
      <alignment horizontal="left"/>
      <protection/>
    </xf>
    <xf numFmtId="164" fontId="8" fillId="0" borderId="0" xfId="19" applyFont="1">
      <alignment/>
      <protection/>
    </xf>
    <xf numFmtId="14" fontId="6" fillId="0" borderId="2" xfId="19" applyNumberFormat="1" applyFont="1" applyBorder="1" applyAlignment="1" applyProtection="1">
      <alignment horizontal="left"/>
      <protection locked="0"/>
    </xf>
    <xf numFmtId="164" fontId="2" fillId="0" borderId="0" xfId="19" applyAlignment="1">
      <alignment horizontal="centerContinuous"/>
      <protection/>
    </xf>
    <xf numFmtId="14" fontId="6" fillId="0" borderId="0" xfId="19" applyNumberFormat="1" applyFont="1" applyBorder="1" applyAlignment="1" applyProtection="1">
      <alignment horizontal="left"/>
      <protection locked="0"/>
    </xf>
    <xf numFmtId="164" fontId="3" fillId="0" borderId="3" xfId="19" applyFont="1" applyBorder="1">
      <alignment/>
      <protection/>
    </xf>
    <xf numFmtId="164" fontId="8" fillId="0" borderId="3" xfId="19" applyFont="1" applyBorder="1">
      <alignment/>
      <protection/>
    </xf>
    <xf numFmtId="164" fontId="3" fillId="0" borderId="3" xfId="19" applyFont="1" applyBorder="1" applyAlignment="1">
      <alignment horizontal="left"/>
      <protection/>
    </xf>
    <xf numFmtId="164" fontId="3" fillId="0" borderId="0" xfId="19" applyFont="1" applyBorder="1">
      <alignment/>
      <protection/>
    </xf>
    <xf numFmtId="164" fontId="10" fillId="2" borderId="4" xfId="19" applyFont="1" applyFill="1" applyBorder="1" applyAlignment="1" applyProtection="1">
      <alignment horizontal="center" vertical="center" wrapText="1"/>
      <protection/>
    </xf>
    <xf numFmtId="164" fontId="10" fillId="3" borderId="4" xfId="19" applyFont="1" applyFill="1" applyBorder="1" applyAlignment="1">
      <alignment horizontal="center" vertical="center" wrapText="1"/>
      <protection/>
    </xf>
    <xf numFmtId="164" fontId="10" fillId="3" borderId="5" xfId="19" applyFont="1" applyFill="1" applyBorder="1" applyAlignment="1" applyProtection="1" quotePrefix="1">
      <alignment horizontal="center" vertical="center" wrapText="1"/>
      <protection/>
    </xf>
    <xf numFmtId="164" fontId="10" fillId="3" borderId="4" xfId="19" applyFont="1" applyFill="1" applyBorder="1" applyAlignment="1" applyProtection="1" quotePrefix="1">
      <alignment horizontal="center" vertical="center" wrapText="1"/>
      <protection/>
    </xf>
    <xf numFmtId="164" fontId="10" fillId="3" borderId="4" xfId="19" applyFont="1" applyFill="1" applyBorder="1" applyAlignment="1" applyProtection="1">
      <alignment horizontal="center" vertical="center" wrapText="1"/>
      <protection/>
    </xf>
    <xf numFmtId="164" fontId="10" fillId="2" borderId="6" xfId="19" applyFont="1" applyFill="1" applyBorder="1" applyAlignment="1" applyProtection="1">
      <alignment horizontal="center" vertical="center" wrapText="1"/>
      <protection/>
    </xf>
    <xf numFmtId="164" fontId="11" fillId="0" borderId="7" xfId="19" applyFont="1" applyBorder="1" applyAlignment="1" applyProtection="1">
      <alignment vertical="center"/>
      <protection locked="0"/>
    </xf>
    <xf numFmtId="164" fontId="11" fillId="0" borderId="8" xfId="19" applyFont="1" applyBorder="1" applyProtection="1">
      <alignment/>
      <protection locked="0"/>
    </xf>
    <xf numFmtId="164" fontId="11" fillId="0" borderId="8" xfId="19" applyFont="1" applyBorder="1" applyAlignment="1" applyProtection="1">
      <alignment horizontal="left" vertical="center" wrapText="1"/>
      <protection locked="0"/>
    </xf>
    <xf numFmtId="3" fontId="11" fillId="0" borderId="8" xfId="19" applyNumberFormat="1" applyFont="1" applyBorder="1" applyAlignment="1" applyProtection="1">
      <alignment vertical="center"/>
      <protection locked="0"/>
    </xf>
    <xf numFmtId="37" fontId="11" fillId="0" borderId="8" xfId="19" applyNumberFormat="1" applyFont="1" applyBorder="1" applyAlignment="1" applyProtection="1">
      <alignment vertical="center"/>
      <protection/>
    </xf>
    <xf numFmtId="167" fontId="11" fillId="0" borderId="8" xfId="19" applyNumberFormat="1" applyFont="1" applyBorder="1" applyAlignment="1" applyProtection="1">
      <alignment vertical="center"/>
      <protection/>
    </xf>
    <xf numFmtId="37" fontId="11" fillId="0" borderId="9" xfId="19" applyNumberFormat="1" applyFont="1" applyBorder="1" applyAlignment="1" applyProtection="1">
      <alignment vertical="center"/>
      <protection/>
    </xf>
    <xf numFmtId="164" fontId="0" fillId="0" borderId="0" xfId="19" applyFont="1">
      <alignment/>
      <protection/>
    </xf>
    <xf numFmtId="1" fontId="11" fillId="0" borderId="8" xfId="19" applyNumberFormat="1" applyFont="1" applyBorder="1" applyProtection="1">
      <alignment/>
      <protection locked="0"/>
    </xf>
    <xf numFmtId="164" fontId="11" fillId="0" borderId="8" xfId="19" applyFont="1" applyBorder="1" applyAlignment="1" applyProtection="1">
      <alignment horizontal="left" vertical="center"/>
      <protection locked="0"/>
    </xf>
    <xf numFmtId="3" fontId="13" fillId="0" borderId="10" xfId="19" applyNumberFormat="1" applyFont="1" applyFill="1" applyBorder="1" applyAlignment="1" applyProtection="1">
      <alignment horizontal="center" vertical="center"/>
      <protection/>
    </xf>
    <xf numFmtId="3" fontId="13" fillId="0" borderId="11" xfId="19" applyNumberFormat="1" applyFont="1" applyFill="1" applyBorder="1" applyAlignment="1" applyProtection="1">
      <alignment horizontal="center" vertical="center"/>
      <protection/>
    </xf>
    <xf numFmtId="3" fontId="13" fillId="0" borderId="11" xfId="19" applyNumberFormat="1" applyFont="1" applyFill="1" applyBorder="1" applyAlignment="1" applyProtection="1">
      <alignment horizontal="left" vertical="center"/>
      <protection/>
    </xf>
    <xf numFmtId="37" fontId="14" fillId="0" borderId="11" xfId="19" applyNumberFormat="1" applyFont="1" applyFill="1" applyBorder="1" applyAlignment="1" applyProtection="1">
      <alignment vertical="center"/>
      <protection/>
    </xf>
    <xf numFmtId="37" fontId="14" fillId="0" borderId="12" xfId="19" applyNumberFormat="1" applyFont="1" applyFill="1" applyBorder="1" applyAlignment="1" applyProtection="1">
      <alignment vertical="center"/>
      <protection/>
    </xf>
    <xf numFmtId="167" fontId="14" fillId="0" borderId="11" xfId="20" applyNumberFormat="1" applyFont="1" applyBorder="1" applyAlignment="1" applyProtection="1">
      <alignment horizontal="center" vertical="center"/>
      <protection/>
    </xf>
    <xf numFmtId="37" fontId="14" fillId="0" borderId="11" xfId="20" applyNumberFormat="1" applyFont="1" applyBorder="1" applyAlignment="1" applyProtection="1">
      <alignment horizontal="center" vertical="center"/>
      <protection/>
    </xf>
    <xf numFmtId="3" fontId="14" fillId="0" borderId="11" xfId="19" applyNumberFormat="1" applyFont="1" applyBorder="1" applyAlignment="1" applyProtection="1">
      <alignment vertical="center"/>
      <protection/>
    </xf>
    <xf numFmtId="3" fontId="14" fillId="0" borderId="13" xfId="19" applyNumberFormat="1" applyFont="1" applyBorder="1" applyAlignment="1" applyProtection="1">
      <alignment vertical="center"/>
      <protection/>
    </xf>
    <xf numFmtId="164" fontId="0" fillId="0" borderId="0" xfId="19" applyFont="1" applyAlignment="1">
      <alignment vertical="center"/>
      <protection/>
    </xf>
    <xf numFmtId="164" fontId="12" fillId="0" borderId="0" xfId="19" applyFont="1" applyAlignment="1">
      <alignment vertical="center"/>
      <protection/>
    </xf>
    <xf numFmtId="1" fontId="12" fillId="0" borderId="0" xfId="19" applyNumberFormat="1" applyFont="1" applyAlignment="1">
      <alignment vertical="center"/>
      <protection/>
    </xf>
    <xf numFmtId="164" fontId="13" fillId="0" borderId="0" xfId="19" applyFont="1" applyAlignment="1" applyProtection="1" quotePrefix="1">
      <alignment horizontal="left" vertical="center"/>
      <protection/>
    </xf>
    <xf numFmtId="5" fontId="13" fillId="0" borderId="14" xfId="19" applyNumberFormat="1" applyFont="1" applyBorder="1" applyAlignment="1" applyProtection="1">
      <alignment horizontal="left" vertical="center"/>
      <protection/>
    </xf>
    <xf numFmtId="164" fontId="13" fillId="0" borderId="0" xfId="19" applyFont="1" applyAlignment="1">
      <alignment vertical="center"/>
      <protection/>
    </xf>
    <xf numFmtId="164" fontId="13" fillId="0" borderId="0" xfId="19" applyFont="1" applyAlignment="1">
      <alignment horizontal="right" vertical="center"/>
      <protection/>
    </xf>
    <xf numFmtId="164" fontId="3" fillId="0" borderId="0" xfId="19" applyFont="1" applyAlignment="1">
      <alignment horizontal="left"/>
      <protection/>
    </xf>
    <xf numFmtId="164" fontId="15" fillId="0" borderId="0" xfId="19" applyFont="1">
      <alignment/>
      <protection/>
    </xf>
    <xf numFmtId="1" fontId="15" fillId="0" borderId="0" xfId="19" applyNumberFormat="1" applyFont="1">
      <alignment/>
      <protection/>
    </xf>
    <xf numFmtId="164" fontId="7" fillId="0" borderId="0" xfId="19" applyFont="1" applyAlignment="1" applyProtection="1">
      <alignment horizontal="left"/>
      <protection/>
    </xf>
    <xf numFmtId="164" fontId="16" fillId="0" borderId="0" xfId="19" applyFont="1" applyProtection="1">
      <alignment/>
      <protection locked="0"/>
    </xf>
    <xf numFmtId="164" fontId="17" fillId="0" borderId="0" xfId="19" applyFont="1">
      <alignment/>
      <protection/>
    </xf>
    <xf numFmtId="37" fontId="18" fillId="0" borderId="0" xfId="19" applyNumberFormat="1" applyFont="1" applyProtection="1">
      <alignment/>
      <protection/>
    </xf>
    <xf numFmtId="167" fontId="18" fillId="0" borderId="0" xfId="19" applyNumberFormat="1" applyFont="1" applyProtection="1">
      <alignment/>
      <protection/>
    </xf>
    <xf numFmtId="37" fontId="18" fillId="0" borderId="0" xfId="19" applyNumberFormat="1" applyFont="1" applyProtection="1">
      <alignment/>
      <protection locked="0"/>
    </xf>
    <xf numFmtId="9" fontId="18" fillId="0" borderId="0" xfId="19" applyNumberFormat="1" applyFont="1" applyProtection="1">
      <alignment/>
      <protection locked="0"/>
    </xf>
    <xf numFmtId="164" fontId="2" fillId="0" borderId="0" xfId="19" applyAlignment="1">
      <alignment horizontal="center"/>
      <protection/>
    </xf>
    <xf numFmtId="37" fontId="9" fillId="0" borderId="15" xfId="19" applyNumberFormat="1" applyFont="1" applyBorder="1" applyProtection="1">
      <alignment/>
      <protection locked="0"/>
    </xf>
    <xf numFmtId="9" fontId="9" fillId="0" borderId="0" xfId="19" applyNumberFormat="1" applyFont="1" applyProtection="1">
      <alignment/>
      <protection locked="0"/>
    </xf>
    <xf numFmtId="37" fontId="9" fillId="0" borderId="0" xfId="19" applyNumberFormat="1" applyFont="1" applyProtection="1">
      <alignment/>
      <protection locked="0"/>
    </xf>
    <xf numFmtId="37" fontId="19" fillId="0" borderId="1" xfId="19" applyNumberFormat="1" applyFont="1" applyBorder="1" applyProtection="1">
      <alignment/>
      <protection/>
    </xf>
    <xf numFmtId="37" fontId="20" fillId="0" borderId="1" xfId="19" applyNumberFormat="1" applyFont="1" applyBorder="1" applyProtection="1">
      <alignment/>
      <protection/>
    </xf>
    <xf numFmtId="37" fontId="9" fillId="0" borderId="0" xfId="19" applyNumberFormat="1" applyFont="1" applyProtection="1">
      <alignment/>
      <protection/>
    </xf>
    <xf numFmtId="37" fontId="2" fillId="0" borderId="0" xfId="19" applyNumberFormat="1" applyProtection="1">
      <alignment/>
      <protection/>
    </xf>
    <xf numFmtId="164" fontId="5" fillId="0" borderId="0" xfId="19" applyFont="1">
      <alignment/>
      <protection/>
    </xf>
    <xf numFmtId="164" fontId="9" fillId="0" borderId="16" xfId="19" applyFont="1" applyBorder="1" applyAlignment="1">
      <alignment horizontal="center"/>
      <protection/>
    </xf>
    <xf numFmtId="164" fontId="9" fillId="0" borderId="17" xfId="19" applyFont="1" applyBorder="1" applyAlignment="1">
      <alignment horizontal="center"/>
      <protection/>
    </xf>
    <xf numFmtId="164" fontId="9" fillId="0" borderId="18" xfId="19" applyFont="1" applyBorder="1" applyAlignment="1">
      <alignment horizontal="center"/>
      <protection/>
    </xf>
    <xf numFmtId="37" fontId="11" fillId="0" borderId="8" xfId="19" applyNumberFormat="1" applyFont="1" applyBorder="1" applyAlignment="1" applyProtection="1">
      <alignment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Page 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752475</xdr:colOff>
      <xdr:row>0</xdr:row>
      <xdr:rowOff>0</xdr:rowOff>
    </xdr:from>
    <xdr:to>
      <xdr:col>15</xdr:col>
      <xdr:colOff>0</xdr:colOff>
      <xdr:row>2</xdr:row>
      <xdr:rowOff>133350</xdr:rowOff>
    </xdr:to>
    <xdr:sp>
      <xdr:nvSpPr>
        <xdr:cNvPr id="1" name="Text 1"/>
        <xdr:cNvSpPr txBox="1">
          <a:spLocks noChangeArrowheads="1"/>
        </xdr:cNvSpPr>
      </xdr:nvSpPr>
      <xdr:spPr>
        <a:xfrm>
          <a:off x="7896225" y="0"/>
          <a:ext cx="2962275" cy="7715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1" i="0" u="none" baseline="0"/>
            <a:t>620 N Wymore Road Suite 200
Maitland, FL  32751
(407) 786-7770 - Fax: (407) 786-7766
Toll Free (888) 786-2663 - Fax: (888) 718-2663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0</xdr:rowOff>
    </xdr:from>
    <xdr:to>
      <xdr:col>2</xdr:col>
      <xdr:colOff>819150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314450" cy="723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ent%20Folders\Wall%20Design%20Group%20Inc\OBRI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ent%20Folders\Wall%20Design%20Group%20Inc\BRU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lient%20Folders\Wall%20Design%20Group%20Inc\lakela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B Log"/>
      <sheetName val="P&amp;P Log"/>
      <sheetName val="Aggregate"/>
      <sheetName val="Ignore"/>
      <sheetName val="Module2"/>
      <sheetName val="WOH"/>
    </sheetNames>
    <sheetDataSet>
      <sheetData sheetId="5">
        <row r="1">
          <cell r="G1" t="str">
            <v>O'Brien Environmental Services, Inc.</v>
          </cell>
        </row>
        <row r="2">
          <cell r="G2">
            <v>36799</v>
          </cell>
        </row>
        <row r="5">
          <cell r="Z5">
            <v>167403.99998848926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d Bonds"/>
      <sheetName val="P&amp;P Bonds"/>
      <sheetName val="Aggregate"/>
      <sheetName val="WOH"/>
      <sheetName val="Ignore"/>
      <sheetName val="Trend"/>
    </sheetNames>
    <sheetDataSet>
      <sheetData sheetId="5">
        <row r="2">
          <cell r="A2" t="str">
            <v>Date of Update:</v>
          </cell>
          <cell r="C2">
            <v>36991</v>
          </cell>
        </row>
        <row r="3">
          <cell r="A3" t="str">
            <v>Contractor:</v>
          </cell>
          <cell r="C3" t="str">
            <v>Bruns, Inc. General Contractor</v>
          </cell>
        </row>
        <row r="4">
          <cell r="A4" t="str">
            <v> </v>
          </cell>
          <cell r="B4" t="str">
            <v> </v>
          </cell>
          <cell r="C4" t="str">
            <v> </v>
          </cell>
        </row>
        <row r="6">
          <cell r="A6" t="str">
            <v>Statement Date:</v>
          </cell>
          <cell r="C6">
            <v>36160</v>
          </cell>
          <cell r="F6">
            <v>36525</v>
          </cell>
          <cell r="I6">
            <v>36891</v>
          </cell>
        </row>
        <row r="7">
          <cell r="P7" t="str">
            <v> </v>
          </cell>
        </row>
        <row r="8">
          <cell r="C8" t="str">
            <v>GIVEN:</v>
          </cell>
          <cell r="D8" t="str">
            <v>ALLOWED:</v>
          </cell>
          <cell r="F8" t="str">
            <v>GIVEN:</v>
          </cell>
          <cell r="G8" t="str">
            <v>ALLOWED</v>
          </cell>
          <cell r="I8" t="str">
            <v>GIVEN</v>
          </cell>
          <cell r="J8" t="str">
            <v>ALLOWED</v>
          </cell>
          <cell r="L8" t="str">
            <v>GIVEN</v>
          </cell>
          <cell r="M8" t="str">
            <v>ALLOWED</v>
          </cell>
          <cell r="O8" t="str">
            <v>GIVEN</v>
          </cell>
          <cell r="P8" t="str">
            <v>ALLOWED</v>
          </cell>
        </row>
        <row r="9">
          <cell r="C9" t="str">
            <v> </v>
          </cell>
        </row>
        <row r="10">
          <cell r="A10" t="str">
            <v>CASH &amp; NEAR CASH</v>
          </cell>
          <cell r="C10">
            <v>478830</v>
          </cell>
          <cell r="D10">
            <v>478830</v>
          </cell>
          <cell r="F10">
            <v>592096</v>
          </cell>
          <cell r="G10">
            <v>592096</v>
          </cell>
          <cell r="I10">
            <v>321195</v>
          </cell>
          <cell r="J10">
            <v>321195</v>
          </cell>
        </row>
        <row r="11">
          <cell r="A11" t="str">
            <v>ACCOUNTS RECEIVABLE</v>
          </cell>
          <cell r="C11">
            <v>396250</v>
          </cell>
          <cell r="D11">
            <v>396250</v>
          </cell>
          <cell r="F11">
            <v>735205</v>
          </cell>
          <cell r="G11">
            <v>735205</v>
          </cell>
          <cell r="I11">
            <v>645170</v>
          </cell>
          <cell r="J11">
            <v>645170</v>
          </cell>
        </row>
        <row r="12">
          <cell r="A12" t="str">
            <v>NOTES RECEIVABLE</v>
          </cell>
          <cell r="I12">
            <v>6427</v>
          </cell>
        </row>
        <row r="13">
          <cell r="A13" t="str">
            <v>RELATED PARTY RECEIVABLE</v>
          </cell>
        </row>
        <row r="14">
          <cell r="A14" t="str">
            <v>INVENTORY</v>
          </cell>
          <cell r="D14">
            <v>0</v>
          </cell>
          <cell r="G14">
            <v>0</v>
          </cell>
          <cell r="J14">
            <v>0</v>
          </cell>
        </row>
        <row r="15">
          <cell r="A15" t="str">
            <v>COST &amp; EARNINGS&gt;BILLINGS</v>
          </cell>
          <cell r="C15">
            <v>81318</v>
          </cell>
          <cell r="D15">
            <v>81318</v>
          </cell>
          <cell r="F15">
            <v>108686</v>
          </cell>
          <cell r="G15">
            <v>108686</v>
          </cell>
          <cell r="I15">
            <v>35727</v>
          </cell>
          <cell r="J15">
            <v>35727</v>
          </cell>
        </row>
        <row r="16">
          <cell r="A16" t="str">
            <v>PREPAIDS</v>
          </cell>
          <cell r="C16">
            <v>16198</v>
          </cell>
          <cell r="F16">
            <v>11796</v>
          </cell>
          <cell r="I16">
            <v>0</v>
          </cell>
        </row>
        <row r="17">
          <cell r="A17" t="str">
            <v>CURRENT ASSETS</v>
          </cell>
          <cell r="D17">
            <v>956398</v>
          </cell>
          <cell r="E17" t="str">
            <v> </v>
          </cell>
          <cell r="F17">
            <v>1447783</v>
          </cell>
          <cell r="G17">
            <v>1435987</v>
          </cell>
          <cell r="H17" t="str">
            <v> </v>
          </cell>
          <cell r="I17">
            <v>1008519</v>
          </cell>
          <cell r="J17">
            <v>1002092</v>
          </cell>
          <cell r="K17" t="str">
            <v> </v>
          </cell>
          <cell r="L17">
            <v>0</v>
          </cell>
          <cell r="M17">
            <v>0</v>
          </cell>
          <cell r="N17" t="str">
            <v> </v>
          </cell>
          <cell r="O17">
            <v>0</v>
          </cell>
          <cell r="P17">
            <v>0</v>
          </cell>
        </row>
        <row r="19">
          <cell r="A19" t="str">
            <v>FIXED ASSETS</v>
          </cell>
          <cell r="D19">
            <v>219150</v>
          </cell>
          <cell r="G19">
            <v>272411</v>
          </cell>
          <cell r="J19">
            <v>313105</v>
          </cell>
        </row>
        <row r="20">
          <cell r="A20" t="str">
            <v>TOTAL ASSETS</v>
          </cell>
          <cell r="D20">
            <v>1194746</v>
          </cell>
          <cell r="F20">
            <v>1723164</v>
          </cell>
          <cell r="G20">
            <v>1708398</v>
          </cell>
          <cell r="I20">
            <v>1723164</v>
          </cell>
          <cell r="J20">
            <v>1324624</v>
          </cell>
          <cell r="M20">
            <v>0</v>
          </cell>
          <cell r="P20">
            <v>0</v>
          </cell>
        </row>
        <row r="21">
          <cell r="A21" t="str">
            <v>CURRENT LIABILITIES</v>
          </cell>
          <cell r="D21">
            <v>904293</v>
          </cell>
          <cell r="G21">
            <v>995597</v>
          </cell>
          <cell r="J21">
            <v>525649</v>
          </cell>
        </row>
        <row r="22">
          <cell r="A22" t="str">
            <v>BK. &amp; EQUIP. DEBT</v>
          </cell>
          <cell r="D22">
            <v>42914</v>
          </cell>
          <cell r="G22">
            <v>7054</v>
          </cell>
          <cell r="J22">
            <v>0</v>
          </cell>
        </row>
        <row r="23">
          <cell r="A23" t="str">
            <v>TOTAL DEBT</v>
          </cell>
          <cell r="D23">
            <v>913505</v>
          </cell>
          <cell r="G23">
            <v>1002651</v>
          </cell>
          <cell r="J23">
            <v>525649</v>
          </cell>
          <cell r="M23">
            <v>0</v>
          </cell>
          <cell r="P23">
            <v>0</v>
          </cell>
        </row>
        <row r="24">
          <cell r="A24" t="str">
            <v>NET WORTH</v>
          </cell>
          <cell r="D24">
            <v>281244</v>
          </cell>
          <cell r="G24">
            <v>727567</v>
          </cell>
          <cell r="J24">
            <v>798975</v>
          </cell>
        </row>
        <row r="25">
          <cell r="A25" t="str">
            <v>SALES</v>
          </cell>
          <cell r="D25">
            <v>5623877</v>
          </cell>
          <cell r="G25">
            <v>8561205</v>
          </cell>
          <cell r="J25">
            <v>5591781</v>
          </cell>
        </row>
        <row r="26">
          <cell r="A26" t="str">
            <v>GROSS PROFIT</v>
          </cell>
          <cell r="D26">
            <v>1317311</v>
          </cell>
          <cell r="G26">
            <v>1469444</v>
          </cell>
          <cell r="J26">
            <v>1072612</v>
          </cell>
        </row>
        <row r="27">
          <cell r="A27" t="str">
            <v>GEN. &amp; ADMIN. EXPENSE</v>
          </cell>
          <cell r="D27">
            <v>909112</v>
          </cell>
          <cell r="G27">
            <v>987858</v>
          </cell>
          <cell r="J27">
            <v>956037</v>
          </cell>
        </row>
        <row r="28">
          <cell r="A28" t="str">
            <v>PROFIT BEFORE TAX</v>
          </cell>
          <cell r="D28">
            <v>448891</v>
          </cell>
          <cell r="G28">
            <v>528190</v>
          </cell>
          <cell r="J28">
            <v>169938</v>
          </cell>
        </row>
        <row r="29">
          <cell r="A29" t="str">
            <v>PROFIT AFTER TAX</v>
          </cell>
          <cell r="D29">
            <v>448891</v>
          </cell>
          <cell r="G29">
            <v>528190</v>
          </cell>
          <cell r="J29">
            <v>169938</v>
          </cell>
        </row>
        <row r="30">
          <cell r="A30" t="str">
            <v>Personal N.W. (Adj.)</v>
          </cell>
        </row>
        <row r="31">
          <cell r="A31" t="str">
            <v>Personal W.C. (Adj.)</v>
          </cell>
        </row>
        <row r="32">
          <cell r="A32" t="str">
            <v>WORKING CAPITAL</v>
          </cell>
          <cell r="B32">
            <v>0</v>
          </cell>
          <cell r="D32">
            <v>52105</v>
          </cell>
          <cell r="G32">
            <v>440390</v>
          </cell>
          <cell r="J32">
            <v>476443</v>
          </cell>
          <cell r="M32">
            <v>0</v>
          </cell>
          <cell r="P32">
            <v>0</v>
          </cell>
        </row>
        <row r="33">
          <cell r="Q33" t="e">
            <v>#REF!</v>
          </cell>
        </row>
        <row r="34">
          <cell r="A34" t="str">
            <v>Pers. &amp; Corp. W.C.</v>
          </cell>
          <cell r="B34">
            <v>0</v>
          </cell>
          <cell r="D34">
            <v>52105</v>
          </cell>
          <cell r="G34">
            <v>440390</v>
          </cell>
          <cell r="J34">
            <v>476443</v>
          </cell>
          <cell r="M34">
            <v>0</v>
          </cell>
          <cell r="P34">
            <v>0</v>
          </cell>
        </row>
        <row r="35">
          <cell r="A35" t="str">
            <v>Pers. &amp; Corp. N.W.</v>
          </cell>
          <cell r="B35">
            <v>0</v>
          </cell>
          <cell r="D35">
            <v>281244</v>
          </cell>
          <cell r="G35">
            <v>727567</v>
          </cell>
          <cell r="J35">
            <v>798975</v>
          </cell>
          <cell r="M35">
            <v>0</v>
          </cell>
          <cell r="P35">
            <v>0</v>
          </cell>
          <cell r="Q35" t="e">
            <v>#REF!</v>
          </cell>
        </row>
        <row r="36">
          <cell r="Q36" t="e">
            <v>#REF!</v>
          </cell>
        </row>
        <row r="37">
          <cell r="A37" t="str">
            <v>CURRENT RATIO</v>
          </cell>
          <cell r="B37">
            <v>0</v>
          </cell>
          <cell r="D37">
            <v>1.0576195989574175</v>
          </cell>
          <cell r="G37">
            <v>1.4423376125078722</v>
          </cell>
          <cell r="J37">
            <v>1.9063900054979654</v>
          </cell>
          <cell r="M37">
            <v>0</v>
          </cell>
          <cell r="P37">
            <v>0</v>
          </cell>
        </row>
        <row r="38">
          <cell r="A38" t="str">
            <v>SALES/WORKING CAPITAL</v>
          </cell>
          <cell r="B38">
            <v>0</v>
          </cell>
          <cell r="D38">
            <v>107.93353804817195</v>
          </cell>
          <cell r="G38">
            <v>19.440053134721495</v>
          </cell>
          <cell r="J38">
            <v>11.736516225445646</v>
          </cell>
          <cell r="M38">
            <v>0</v>
          </cell>
          <cell r="P38">
            <v>0</v>
          </cell>
          <cell r="Q38">
            <v>0</v>
          </cell>
        </row>
        <row r="39">
          <cell r="A39" t="str">
            <v>FIXED ASSETS/NET WORTH</v>
          </cell>
          <cell r="B39">
            <v>0</v>
          </cell>
          <cell r="D39">
            <v>0.7792166232879635</v>
          </cell>
          <cell r="G39">
            <v>0.3744136278858167</v>
          </cell>
          <cell r="J39" t="e">
            <v>#REF!</v>
          </cell>
          <cell r="M39">
            <v>0</v>
          </cell>
          <cell r="P39">
            <v>0</v>
          </cell>
          <cell r="Q39">
            <v>0</v>
          </cell>
        </row>
        <row r="40">
          <cell r="A40" t="str">
            <v>A/R TURNOVER(DAYS)</v>
          </cell>
          <cell r="B40">
            <v>0</v>
          </cell>
          <cell r="D40">
            <v>25.365063994109402</v>
          </cell>
          <cell r="G40">
            <v>30.915484444070668</v>
          </cell>
          <cell r="J40">
            <v>41.53617604122908</v>
          </cell>
          <cell r="M40">
            <v>0</v>
          </cell>
          <cell r="P40">
            <v>0</v>
          </cell>
          <cell r="Q40">
            <v>0</v>
          </cell>
        </row>
        <row r="41">
          <cell r="A41" t="str">
            <v>DEBT/WORTH</v>
          </cell>
          <cell r="B41">
            <v>0</v>
          </cell>
          <cell r="D41">
            <v>3.248087070301944</v>
          </cell>
          <cell r="G41">
            <v>1.3780875163387014</v>
          </cell>
          <cell r="J41">
            <v>0.6579041897431084</v>
          </cell>
          <cell r="M41">
            <v>0</v>
          </cell>
          <cell r="P41">
            <v>0</v>
          </cell>
          <cell r="Q41">
            <v>0</v>
          </cell>
        </row>
        <row r="42">
          <cell r="A42" t="str">
            <v>HARD DEBT/WORTH</v>
          </cell>
          <cell r="B42">
            <v>0</v>
          </cell>
          <cell r="D42">
            <v>0.15258636628692523</v>
          </cell>
          <cell r="G42">
            <v>0.009695327028301174</v>
          </cell>
          <cell r="J42">
            <v>0</v>
          </cell>
          <cell r="M42">
            <v>0</v>
          </cell>
          <cell r="P42">
            <v>0</v>
          </cell>
          <cell r="Q42">
            <v>0</v>
          </cell>
        </row>
        <row r="43">
          <cell r="A43" t="str">
            <v>CASH/ASSETS</v>
          </cell>
          <cell r="B43">
            <v>0</v>
          </cell>
          <cell r="D43">
            <v>0.4007797473270469</v>
          </cell>
          <cell r="G43">
            <v>0.3465796611796549</v>
          </cell>
          <cell r="J43">
            <v>0.24248013021053522</v>
          </cell>
          <cell r="M43">
            <v>0</v>
          </cell>
          <cell r="P43">
            <v>0</v>
          </cell>
          <cell r="Q43">
            <v>0</v>
          </cell>
        </row>
        <row r="44">
          <cell r="A44" t="str">
            <v>G&amp;A/NET WORTH</v>
          </cell>
          <cell r="B44">
            <v>0</v>
          </cell>
          <cell r="D44">
            <v>3.232467181522095</v>
          </cell>
          <cell r="G44">
            <v>1.3577553682341283</v>
          </cell>
          <cell r="J44">
            <v>1.1965793673143716</v>
          </cell>
          <cell r="M44">
            <v>0</v>
          </cell>
          <cell r="P44">
            <v>0</v>
          </cell>
          <cell r="Q44">
            <v>0</v>
          </cell>
        </row>
        <row r="45">
          <cell r="A45" t="str">
            <v>G&amp;A/Sales</v>
          </cell>
          <cell r="B45">
            <v>0</v>
          </cell>
          <cell r="D45">
            <v>0.16165218407159332</v>
          </cell>
          <cell r="G45">
            <v>0.11538772871342294</v>
          </cell>
          <cell r="J45">
            <v>0.17097182454033877</v>
          </cell>
          <cell r="M45">
            <v>0</v>
          </cell>
          <cell r="P45">
            <v>0</v>
          </cell>
          <cell r="Q45">
            <v>0</v>
          </cell>
        </row>
        <row r="46">
          <cell r="A46" t="str">
            <v>GROSS PROFIT/SALES</v>
          </cell>
          <cell r="B46">
            <v>0</v>
          </cell>
          <cell r="D46">
            <v>0.23423538601573257</v>
          </cell>
          <cell r="G46">
            <v>0.17163985677249874</v>
          </cell>
          <cell r="J46">
            <v>0.1918193863457814</v>
          </cell>
          <cell r="M46">
            <v>0</v>
          </cell>
          <cell r="P46">
            <v>0</v>
          </cell>
          <cell r="Q46">
            <v>0</v>
          </cell>
        </row>
        <row r="47">
          <cell r="A47" t="str">
            <v>NPBT/SALES</v>
          </cell>
          <cell r="B47">
            <v>0</v>
          </cell>
          <cell r="D47">
            <v>0.07981877982039792</v>
          </cell>
          <cell r="G47">
            <v>0.061695754277581255</v>
          </cell>
          <cell r="J47">
            <v>0.03039067517129158</v>
          </cell>
          <cell r="M47">
            <v>0</v>
          </cell>
          <cell r="P47">
            <v>0</v>
          </cell>
          <cell r="Q47">
            <v>0</v>
          </cell>
        </row>
        <row r="48">
          <cell r="A48" t="str">
            <v>NPBT/NET WORTH</v>
          </cell>
          <cell r="B48">
            <v>0</v>
          </cell>
          <cell r="D48">
            <v>1.5960909388289173</v>
          </cell>
          <cell r="G48">
            <v>0.7259675053981283</v>
          </cell>
          <cell r="J48">
            <v>0.21269501548859476</v>
          </cell>
          <cell r="M48">
            <v>0</v>
          </cell>
          <cell r="P48">
            <v>0</v>
          </cell>
          <cell r="Q48">
            <v>0</v>
          </cell>
        </row>
        <row r="49">
          <cell r="A49" t="str">
            <v>OPER. PROF./SALES</v>
          </cell>
          <cell r="B49">
            <v>0</v>
          </cell>
          <cell r="D49">
            <v>0.07258320194413925</v>
          </cell>
          <cell r="G49">
            <v>0.0562521280590758</v>
          </cell>
          <cell r="J49">
            <v>0.020847561805442668</v>
          </cell>
          <cell r="M49">
            <v>0</v>
          </cell>
          <cell r="P49">
            <v>0</v>
          </cell>
          <cell r="Q49">
            <v>0</v>
          </cell>
        </row>
        <row r="50">
          <cell r="A50" t="str">
            <v>SALES/NET WORTH</v>
          </cell>
          <cell r="B50">
            <v>0</v>
          </cell>
          <cell r="D50">
            <v>19.99643370169675</v>
          </cell>
          <cell r="G50">
            <v>11.76689569482948</v>
          </cell>
          <cell r="J50">
            <v>6.998693325823711</v>
          </cell>
          <cell r="M50">
            <v>0</v>
          </cell>
          <cell r="P50">
            <v>0</v>
          </cell>
          <cell r="Q50">
            <v>0</v>
          </cell>
        </row>
        <row r="51">
          <cell r="A51">
            <v>0</v>
          </cell>
          <cell r="B51" t="e">
            <v>#VALUE!</v>
          </cell>
          <cell r="P51" t="str">
            <v>#SLOW PAY/TOTAL # PAY(20% OR &lt;)</v>
          </cell>
          <cell r="Q51" t="e">
            <v>#VALUE!</v>
          </cell>
        </row>
        <row r="52">
          <cell r="A52" t="str">
            <v>NOTES: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d Bonds"/>
      <sheetName val="P&amp;P Bonds"/>
      <sheetName val="Aggregate"/>
      <sheetName val="woh"/>
    </sheetNames>
    <sheetDataSet>
      <sheetData sheetId="3">
        <row r="18">
          <cell r="AK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3"/>
  <sheetViews>
    <sheetView tabSelected="1" zoomScale="80" zoomScaleNormal="80" workbookViewId="0" topLeftCell="A1">
      <selection activeCell="F15" sqref="F15"/>
    </sheetView>
  </sheetViews>
  <sheetFormatPr defaultColWidth="9.140625" defaultRowHeight="12.75"/>
  <cols>
    <col min="1" max="1" width="3.7109375" style="3" customWidth="1"/>
    <col min="2" max="2" width="5.28125" style="3" customWidth="1"/>
    <col min="3" max="3" width="24.00390625" style="2" customWidth="1"/>
    <col min="4" max="4" width="12.140625" style="3" customWidth="1"/>
    <col min="5" max="5" width="12.28125" style="3" customWidth="1"/>
    <col min="6" max="7" width="12.00390625" style="3" customWidth="1"/>
    <col min="8" max="8" width="10.57421875" style="3" customWidth="1"/>
    <col min="9" max="9" width="7.00390625" style="3" customWidth="1"/>
    <col min="10" max="10" width="8.140625" style="3" customWidth="1"/>
    <col min="11" max="11" width="11.7109375" style="3" customWidth="1"/>
    <col min="12" max="13" width="10.7109375" style="3" customWidth="1"/>
    <col min="14" max="15" width="11.28125" style="3" customWidth="1"/>
    <col min="16" max="17" width="9.140625" style="3" customWidth="1"/>
    <col min="18" max="18" width="3.8515625" style="3" customWidth="1"/>
    <col min="19" max="19" width="27.28125" style="3" customWidth="1"/>
    <col min="20" max="20" width="11.421875" style="3" customWidth="1"/>
    <col min="21" max="21" width="6.421875" style="3" customWidth="1"/>
    <col min="22" max="22" width="11.28125" style="3" customWidth="1"/>
    <col min="23" max="23" width="6.421875" style="3" customWidth="1"/>
    <col min="24" max="24" width="11.28125" style="3" customWidth="1"/>
    <col min="25" max="25" width="6.421875" style="3" customWidth="1"/>
    <col min="26" max="16384" width="9.140625" style="3" customWidth="1"/>
  </cols>
  <sheetData>
    <row r="1" spans="1:14" ht="30.75" customHeight="1" thickBot="1">
      <c r="A1" s="1"/>
      <c r="B1" s="1"/>
      <c r="E1" s="4"/>
      <c r="F1" s="5" t="s">
        <v>0</v>
      </c>
      <c r="G1" s="6"/>
      <c r="N1" s="7"/>
    </row>
    <row r="2" spans="1:9" ht="19.5" thickTop="1">
      <c r="A2" s="1"/>
      <c r="B2" s="8"/>
      <c r="E2" s="4"/>
      <c r="F2" s="5" t="s">
        <v>1</v>
      </c>
      <c r="G2" s="9"/>
      <c r="H2" s="10"/>
      <c r="I2" s="10"/>
    </row>
    <row r="3" spans="1:9" ht="19.5" thickBot="1">
      <c r="A3" s="1"/>
      <c r="B3" s="8"/>
      <c r="D3" s="66" t="s">
        <v>20</v>
      </c>
      <c r="E3" s="4"/>
      <c r="F3" s="5"/>
      <c r="G3" s="11"/>
      <c r="H3" s="10"/>
      <c r="I3" s="10"/>
    </row>
    <row r="4" spans="1:15" ht="17.25" customHeight="1" thickBot="1" thickTop="1">
      <c r="A4" s="12"/>
      <c r="B4" s="13"/>
      <c r="C4" s="14"/>
      <c r="D4" s="15"/>
      <c r="E4" s="12"/>
      <c r="F4" s="12"/>
      <c r="G4" s="12"/>
      <c r="H4" s="12"/>
      <c r="I4" s="12"/>
      <c r="J4" s="67" t="s">
        <v>3</v>
      </c>
      <c r="K4" s="68"/>
      <c r="L4" s="68"/>
      <c r="M4" s="69"/>
      <c r="N4" s="12"/>
      <c r="O4" s="12"/>
    </row>
    <row r="5" spans="1:15" ht="61.5" customHeight="1" thickTop="1">
      <c r="A5" s="16"/>
      <c r="B5" s="17" t="s">
        <v>4</v>
      </c>
      <c r="C5" s="18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16" t="s">
        <v>10</v>
      </c>
      <c r="I5" s="16" t="s">
        <v>11</v>
      </c>
      <c r="J5" s="16" t="s">
        <v>12</v>
      </c>
      <c r="K5" s="16" t="s">
        <v>13</v>
      </c>
      <c r="L5" s="20" t="s">
        <v>14</v>
      </c>
      <c r="M5" s="16" t="s">
        <v>15</v>
      </c>
      <c r="N5" s="16" t="s">
        <v>16</v>
      </c>
      <c r="O5" s="21" t="s">
        <v>17</v>
      </c>
    </row>
    <row r="6" spans="1:32" s="29" customFormat="1" ht="18" customHeight="1">
      <c r="A6" s="22">
        <v>1</v>
      </c>
      <c r="B6" s="23" t="s">
        <v>2</v>
      </c>
      <c r="C6" s="24"/>
      <c r="D6" s="25"/>
      <c r="E6" s="25"/>
      <c r="F6" s="25"/>
      <c r="G6" s="25"/>
      <c r="H6" s="26">
        <f aca="true" t="shared" si="0" ref="H6:H37">D6-(F6+G6)</f>
        <v>0</v>
      </c>
      <c r="I6" s="27">
        <f aca="true" t="shared" si="1" ref="I6:I38">+H6/(D6+0.000001)</f>
        <v>0</v>
      </c>
      <c r="J6" s="27">
        <f aca="true" t="shared" si="2" ref="J6:J38">F6/((F6+G6)+0.00001)</f>
        <v>0</v>
      </c>
      <c r="K6" s="26">
        <f aca="true" t="shared" si="3" ref="K6:K37">+IF((D6*J6)-F6&lt;0,D6-(F6+G6),(D6*J6)-F6)</f>
        <v>0</v>
      </c>
      <c r="L6" s="70">
        <v>0</v>
      </c>
      <c r="M6" s="26">
        <f aca="true" t="shared" si="4" ref="M6:M37">+K6-L6</f>
        <v>0</v>
      </c>
      <c r="N6" s="26">
        <f aca="true" t="shared" si="5" ref="N6:N37">+IF(F6+K6-E6&gt;0,(F6+K6-E6),0)</f>
        <v>0</v>
      </c>
      <c r="O6" s="28">
        <f aca="true" t="shared" si="6" ref="O6:O37">+IF(F6+K6-E6&lt;0,ABS(F6+K6-E6),0)</f>
        <v>0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s="29" customFormat="1" ht="12.75">
      <c r="A7" s="22">
        <v>2</v>
      </c>
      <c r="B7" s="23"/>
      <c r="C7" s="24"/>
      <c r="D7" s="25"/>
      <c r="E7" s="25"/>
      <c r="F7" s="25"/>
      <c r="G7" s="25"/>
      <c r="H7" s="26">
        <f t="shared" si="0"/>
        <v>0</v>
      </c>
      <c r="I7" s="27">
        <f t="shared" si="1"/>
        <v>0</v>
      </c>
      <c r="J7" s="27">
        <f t="shared" si="2"/>
        <v>0</v>
      </c>
      <c r="K7" s="26">
        <f t="shared" si="3"/>
        <v>0</v>
      </c>
      <c r="L7" s="70"/>
      <c r="M7" s="26">
        <f t="shared" si="4"/>
        <v>0</v>
      </c>
      <c r="N7" s="26">
        <f t="shared" si="5"/>
        <v>0</v>
      </c>
      <c r="O7" s="28">
        <f t="shared" si="6"/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s="29" customFormat="1" ht="12.75">
      <c r="A8" s="22">
        <v>3</v>
      </c>
      <c r="B8" s="23"/>
      <c r="C8" s="24"/>
      <c r="D8" s="25"/>
      <c r="E8" s="25"/>
      <c r="F8" s="25"/>
      <c r="G8" s="25"/>
      <c r="H8" s="26">
        <f t="shared" si="0"/>
        <v>0</v>
      </c>
      <c r="I8" s="27">
        <f t="shared" si="1"/>
        <v>0</v>
      </c>
      <c r="J8" s="27">
        <f t="shared" si="2"/>
        <v>0</v>
      </c>
      <c r="K8" s="26">
        <f t="shared" si="3"/>
        <v>0</v>
      </c>
      <c r="L8" s="70"/>
      <c r="M8" s="26">
        <f t="shared" si="4"/>
        <v>0</v>
      </c>
      <c r="N8" s="26">
        <f t="shared" si="5"/>
        <v>0</v>
      </c>
      <c r="O8" s="28">
        <f t="shared" si="6"/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2" s="29" customFormat="1" ht="12.75">
      <c r="A9" s="22">
        <v>4</v>
      </c>
      <c r="B9" s="23"/>
      <c r="C9" s="24"/>
      <c r="D9" s="25"/>
      <c r="E9" s="25"/>
      <c r="F9" s="25"/>
      <c r="G9" s="25"/>
      <c r="H9" s="26">
        <f t="shared" si="0"/>
        <v>0</v>
      </c>
      <c r="I9" s="27">
        <f t="shared" si="1"/>
        <v>0</v>
      </c>
      <c r="J9" s="27">
        <f t="shared" si="2"/>
        <v>0</v>
      </c>
      <c r="K9" s="26">
        <f t="shared" si="3"/>
        <v>0</v>
      </c>
      <c r="L9" s="70"/>
      <c r="M9" s="26">
        <f t="shared" si="4"/>
        <v>0</v>
      </c>
      <c r="N9" s="26">
        <f t="shared" si="5"/>
        <v>0</v>
      </c>
      <c r="O9" s="28">
        <f t="shared" si="6"/>
        <v>0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s="29" customFormat="1" ht="12.75">
      <c r="A10" s="22">
        <v>5</v>
      </c>
      <c r="B10" s="23"/>
      <c r="C10" s="24" t="s">
        <v>2</v>
      </c>
      <c r="D10" s="25"/>
      <c r="E10" s="25"/>
      <c r="F10" s="25"/>
      <c r="G10" s="25"/>
      <c r="H10" s="26">
        <f t="shared" si="0"/>
        <v>0</v>
      </c>
      <c r="I10" s="27">
        <f t="shared" si="1"/>
        <v>0</v>
      </c>
      <c r="J10" s="27">
        <f t="shared" si="2"/>
        <v>0</v>
      </c>
      <c r="K10" s="26">
        <f t="shared" si="3"/>
        <v>0</v>
      </c>
      <c r="L10" s="70"/>
      <c r="M10" s="26">
        <f t="shared" si="4"/>
        <v>0</v>
      </c>
      <c r="N10" s="26">
        <f t="shared" si="5"/>
        <v>0</v>
      </c>
      <c r="O10" s="28">
        <f t="shared" si="6"/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s="29" customFormat="1" ht="12.75">
      <c r="A11" s="22">
        <v>6</v>
      </c>
      <c r="B11" s="23"/>
      <c r="C11" s="24"/>
      <c r="D11" s="25"/>
      <c r="E11" s="25"/>
      <c r="F11" s="25"/>
      <c r="G11" s="25"/>
      <c r="H11" s="26">
        <f t="shared" si="0"/>
        <v>0</v>
      </c>
      <c r="I11" s="27">
        <f t="shared" si="1"/>
        <v>0</v>
      </c>
      <c r="J11" s="27">
        <f t="shared" si="2"/>
        <v>0</v>
      </c>
      <c r="K11" s="26">
        <f t="shared" si="3"/>
        <v>0</v>
      </c>
      <c r="L11" s="70"/>
      <c r="M11" s="26">
        <f t="shared" si="4"/>
        <v>0</v>
      </c>
      <c r="N11" s="26">
        <f t="shared" si="5"/>
        <v>0</v>
      </c>
      <c r="O11" s="28">
        <f t="shared" si="6"/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s="29" customFormat="1" ht="12.75">
      <c r="A12" s="22">
        <v>7</v>
      </c>
      <c r="B12" s="23"/>
      <c r="C12" s="24"/>
      <c r="D12" s="25"/>
      <c r="E12" s="25"/>
      <c r="F12" s="25"/>
      <c r="G12" s="25"/>
      <c r="H12" s="26">
        <f t="shared" si="0"/>
        <v>0</v>
      </c>
      <c r="I12" s="27">
        <f t="shared" si="1"/>
        <v>0</v>
      </c>
      <c r="J12" s="27">
        <f t="shared" si="2"/>
        <v>0</v>
      </c>
      <c r="K12" s="26">
        <f t="shared" si="3"/>
        <v>0</v>
      </c>
      <c r="L12" s="70"/>
      <c r="M12" s="26">
        <f t="shared" si="4"/>
        <v>0</v>
      </c>
      <c r="N12" s="26">
        <f t="shared" si="5"/>
        <v>0</v>
      </c>
      <c r="O12" s="28">
        <f t="shared" si="6"/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s="29" customFormat="1" ht="12.75">
      <c r="A13" s="22">
        <v>8</v>
      </c>
      <c r="B13" s="23"/>
      <c r="C13" s="24"/>
      <c r="D13" s="25"/>
      <c r="E13" s="25"/>
      <c r="F13" s="25"/>
      <c r="G13" s="25"/>
      <c r="H13" s="26">
        <f t="shared" si="0"/>
        <v>0</v>
      </c>
      <c r="I13" s="27">
        <f t="shared" si="1"/>
        <v>0</v>
      </c>
      <c r="J13" s="27">
        <f t="shared" si="2"/>
        <v>0</v>
      </c>
      <c r="K13" s="26">
        <f t="shared" si="3"/>
        <v>0</v>
      </c>
      <c r="L13" s="70"/>
      <c r="M13" s="26">
        <f t="shared" si="4"/>
        <v>0</v>
      </c>
      <c r="N13" s="26">
        <f t="shared" si="5"/>
        <v>0</v>
      </c>
      <c r="O13" s="28">
        <f t="shared" si="6"/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s="29" customFormat="1" ht="12.75">
      <c r="A14" s="22">
        <v>9</v>
      </c>
      <c r="B14" s="23"/>
      <c r="C14" s="24"/>
      <c r="D14" s="25"/>
      <c r="E14" s="25"/>
      <c r="F14" s="25"/>
      <c r="G14" s="25"/>
      <c r="H14" s="26">
        <f t="shared" si="0"/>
        <v>0</v>
      </c>
      <c r="I14" s="27">
        <f t="shared" si="1"/>
        <v>0</v>
      </c>
      <c r="J14" s="27">
        <f t="shared" si="2"/>
        <v>0</v>
      </c>
      <c r="K14" s="26">
        <f t="shared" si="3"/>
        <v>0</v>
      </c>
      <c r="L14" s="70"/>
      <c r="M14" s="26">
        <f t="shared" si="4"/>
        <v>0</v>
      </c>
      <c r="N14" s="26">
        <f t="shared" si="5"/>
        <v>0</v>
      </c>
      <c r="O14" s="28">
        <f t="shared" si="6"/>
        <v>0</v>
      </c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s="29" customFormat="1" ht="12.75">
      <c r="A15" s="22">
        <v>10</v>
      </c>
      <c r="B15" s="23"/>
      <c r="C15" s="24"/>
      <c r="D15" s="25"/>
      <c r="E15" s="25"/>
      <c r="F15" s="25"/>
      <c r="G15" s="25"/>
      <c r="H15" s="26">
        <f t="shared" si="0"/>
        <v>0</v>
      </c>
      <c r="I15" s="27">
        <f t="shared" si="1"/>
        <v>0</v>
      </c>
      <c r="J15" s="27">
        <f t="shared" si="2"/>
        <v>0</v>
      </c>
      <c r="K15" s="26">
        <f t="shared" si="3"/>
        <v>0</v>
      </c>
      <c r="L15" s="70"/>
      <c r="M15" s="26">
        <f t="shared" si="4"/>
        <v>0</v>
      </c>
      <c r="N15" s="26">
        <f t="shared" si="5"/>
        <v>0</v>
      </c>
      <c r="O15" s="28">
        <f t="shared" si="6"/>
        <v>0</v>
      </c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s="29" customFormat="1" ht="12.75">
      <c r="A16" s="22">
        <v>11</v>
      </c>
      <c r="B16" s="23"/>
      <c r="C16" s="24"/>
      <c r="D16" s="25"/>
      <c r="E16" s="25"/>
      <c r="F16" s="25"/>
      <c r="G16" s="25"/>
      <c r="H16" s="26">
        <f t="shared" si="0"/>
        <v>0</v>
      </c>
      <c r="I16" s="27">
        <f t="shared" si="1"/>
        <v>0</v>
      </c>
      <c r="J16" s="27">
        <f t="shared" si="2"/>
        <v>0</v>
      </c>
      <c r="K16" s="26">
        <f t="shared" si="3"/>
        <v>0</v>
      </c>
      <c r="L16" s="70"/>
      <c r="M16" s="26">
        <f t="shared" si="4"/>
        <v>0</v>
      </c>
      <c r="N16" s="26">
        <f t="shared" si="5"/>
        <v>0</v>
      </c>
      <c r="O16" s="28">
        <f t="shared" si="6"/>
        <v>0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s="29" customFormat="1" ht="12.75">
      <c r="A17" s="22">
        <v>12</v>
      </c>
      <c r="B17" s="23"/>
      <c r="C17" s="24"/>
      <c r="D17" s="25"/>
      <c r="E17" s="25"/>
      <c r="F17" s="25"/>
      <c r="G17" s="25"/>
      <c r="H17" s="26">
        <f t="shared" si="0"/>
        <v>0</v>
      </c>
      <c r="I17" s="27">
        <f t="shared" si="1"/>
        <v>0</v>
      </c>
      <c r="J17" s="27">
        <f t="shared" si="2"/>
        <v>0</v>
      </c>
      <c r="K17" s="26">
        <f t="shared" si="3"/>
        <v>0</v>
      </c>
      <c r="L17" s="70"/>
      <c r="M17" s="26">
        <f t="shared" si="4"/>
        <v>0</v>
      </c>
      <c r="N17" s="26">
        <f t="shared" si="5"/>
        <v>0</v>
      </c>
      <c r="O17" s="28">
        <f t="shared" si="6"/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  <row r="18" spans="1:32" s="29" customFormat="1" ht="12.75">
      <c r="A18" s="22">
        <v>13</v>
      </c>
      <c r="B18" s="23"/>
      <c r="C18" s="24"/>
      <c r="D18" s="25"/>
      <c r="E18" s="25"/>
      <c r="F18" s="25"/>
      <c r="G18" s="25"/>
      <c r="H18" s="26">
        <f t="shared" si="0"/>
        <v>0</v>
      </c>
      <c r="I18" s="27">
        <f t="shared" si="1"/>
        <v>0</v>
      </c>
      <c r="J18" s="27">
        <f t="shared" si="2"/>
        <v>0</v>
      </c>
      <c r="K18" s="26">
        <f t="shared" si="3"/>
        <v>0</v>
      </c>
      <c r="L18" s="70"/>
      <c r="M18" s="26">
        <f t="shared" si="4"/>
        <v>0</v>
      </c>
      <c r="N18" s="26">
        <f t="shared" si="5"/>
        <v>0</v>
      </c>
      <c r="O18" s="28">
        <f t="shared" si="6"/>
        <v>0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s="29" customFormat="1" ht="12.75">
      <c r="A19" s="22">
        <v>14</v>
      </c>
      <c r="B19" s="30"/>
      <c r="C19" s="24"/>
      <c r="D19" s="25"/>
      <c r="E19" s="25"/>
      <c r="F19" s="25"/>
      <c r="G19" s="25"/>
      <c r="H19" s="26">
        <f t="shared" si="0"/>
        <v>0</v>
      </c>
      <c r="I19" s="27">
        <f t="shared" si="1"/>
        <v>0</v>
      </c>
      <c r="J19" s="27">
        <f t="shared" si="2"/>
        <v>0</v>
      </c>
      <c r="K19" s="26">
        <f t="shared" si="3"/>
        <v>0</v>
      </c>
      <c r="L19" s="70"/>
      <c r="M19" s="26">
        <f t="shared" si="4"/>
        <v>0</v>
      </c>
      <c r="N19" s="26">
        <f t="shared" si="5"/>
        <v>0</v>
      </c>
      <c r="O19" s="28">
        <f t="shared" si="6"/>
        <v>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s="29" customFormat="1" ht="12.75">
      <c r="A20" s="22">
        <v>15</v>
      </c>
      <c r="B20" s="30"/>
      <c r="C20" s="24"/>
      <c r="D20" s="25"/>
      <c r="E20" s="25"/>
      <c r="F20" s="25"/>
      <c r="G20" s="25"/>
      <c r="H20" s="26">
        <f t="shared" si="0"/>
        <v>0</v>
      </c>
      <c r="I20" s="27">
        <f t="shared" si="1"/>
        <v>0</v>
      </c>
      <c r="J20" s="27">
        <f t="shared" si="2"/>
        <v>0</v>
      </c>
      <c r="K20" s="26">
        <f t="shared" si="3"/>
        <v>0</v>
      </c>
      <c r="L20" s="70"/>
      <c r="M20" s="26">
        <f t="shared" si="4"/>
        <v>0</v>
      </c>
      <c r="N20" s="26">
        <f t="shared" si="5"/>
        <v>0</v>
      </c>
      <c r="O20" s="28">
        <f t="shared" si="6"/>
        <v>0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</row>
    <row r="21" spans="1:32" s="29" customFormat="1" ht="12.75">
      <c r="A21" s="22">
        <v>16</v>
      </c>
      <c r="B21" s="23"/>
      <c r="C21" s="24"/>
      <c r="D21" s="25"/>
      <c r="E21" s="25"/>
      <c r="F21" s="25"/>
      <c r="G21" s="25"/>
      <c r="H21" s="26">
        <f t="shared" si="0"/>
        <v>0</v>
      </c>
      <c r="I21" s="27">
        <f t="shared" si="1"/>
        <v>0</v>
      </c>
      <c r="J21" s="27">
        <f t="shared" si="2"/>
        <v>0</v>
      </c>
      <c r="K21" s="26">
        <f t="shared" si="3"/>
        <v>0</v>
      </c>
      <c r="L21" s="70"/>
      <c r="M21" s="26">
        <f t="shared" si="4"/>
        <v>0</v>
      </c>
      <c r="N21" s="26">
        <f t="shared" si="5"/>
        <v>0</v>
      </c>
      <c r="O21" s="28">
        <f t="shared" si="6"/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s="29" customFormat="1" ht="12.75">
      <c r="A22" s="22">
        <v>17</v>
      </c>
      <c r="B22" s="30"/>
      <c r="C22" s="24"/>
      <c r="D22" s="25"/>
      <c r="E22" s="25"/>
      <c r="F22" s="25"/>
      <c r="G22" s="25"/>
      <c r="H22" s="26">
        <f t="shared" si="0"/>
        <v>0</v>
      </c>
      <c r="I22" s="27">
        <f t="shared" si="1"/>
        <v>0</v>
      </c>
      <c r="J22" s="27">
        <f t="shared" si="2"/>
        <v>0</v>
      </c>
      <c r="K22" s="26">
        <f t="shared" si="3"/>
        <v>0</v>
      </c>
      <c r="L22" s="70"/>
      <c r="M22" s="26">
        <f t="shared" si="4"/>
        <v>0</v>
      </c>
      <c r="N22" s="26">
        <f t="shared" si="5"/>
        <v>0</v>
      </c>
      <c r="O22" s="28">
        <f t="shared" si="6"/>
        <v>0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s="29" customFormat="1" ht="12.75">
      <c r="A23" s="22">
        <v>18</v>
      </c>
      <c r="B23" s="30"/>
      <c r="C23" s="24"/>
      <c r="D23" s="25"/>
      <c r="E23" s="25"/>
      <c r="F23" s="25"/>
      <c r="G23" s="25"/>
      <c r="H23" s="26">
        <f t="shared" si="0"/>
        <v>0</v>
      </c>
      <c r="I23" s="27">
        <f t="shared" si="1"/>
        <v>0</v>
      </c>
      <c r="J23" s="27">
        <f t="shared" si="2"/>
        <v>0</v>
      </c>
      <c r="K23" s="26">
        <f t="shared" si="3"/>
        <v>0</v>
      </c>
      <c r="L23" s="70"/>
      <c r="M23" s="26">
        <f t="shared" si="4"/>
        <v>0</v>
      </c>
      <c r="N23" s="26">
        <f t="shared" si="5"/>
        <v>0</v>
      </c>
      <c r="O23" s="28">
        <f t="shared" si="6"/>
        <v>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1:32" s="29" customFormat="1" ht="12.75">
      <c r="A24" s="22">
        <v>19</v>
      </c>
      <c r="B24" s="30"/>
      <c r="C24" s="24"/>
      <c r="D24" s="25"/>
      <c r="E24" s="25"/>
      <c r="F24" s="25"/>
      <c r="G24" s="25"/>
      <c r="H24" s="26">
        <f t="shared" si="0"/>
        <v>0</v>
      </c>
      <c r="I24" s="27">
        <f t="shared" si="1"/>
        <v>0</v>
      </c>
      <c r="J24" s="27">
        <f t="shared" si="2"/>
        <v>0</v>
      </c>
      <c r="K24" s="26">
        <f t="shared" si="3"/>
        <v>0</v>
      </c>
      <c r="L24" s="70"/>
      <c r="M24" s="26">
        <f t="shared" si="4"/>
        <v>0</v>
      </c>
      <c r="N24" s="26">
        <f t="shared" si="5"/>
        <v>0</v>
      </c>
      <c r="O24" s="28">
        <f t="shared" si="6"/>
        <v>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s="29" customFormat="1" ht="12.75">
      <c r="A25" s="22">
        <v>20</v>
      </c>
      <c r="B25" s="30"/>
      <c r="C25" s="24"/>
      <c r="D25" s="25"/>
      <c r="E25" s="25"/>
      <c r="F25" s="25"/>
      <c r="G25" s="25"/>
      <c r="H25" s="26">
        <f t="shared" si="0"/>
        <v>0</v>
      </c>
      <c r="I25" s="27">
        <f t="shared" si="1"/>
        <v>0</v>
      </c>
      <c r="J25" s="27">
        <f t="shared" si="2"/>
        <v>0</v>
      </c>
      <c r="K25" s="26">
        <f t="shared" si="3"/>
        <v>0</v>
      </c>
      <c r="L25" s="70"/>
      <c r="M25" s="26">
        <f t="shared" si="4"/>
        <v>0</v>
      </c>
      <c r="N25" s="26">
        <f t="shared" si="5"/>
        <v>0</v>
      </c>
      <c r="O25" s="28">
        <f t="shared" si="6"/>
        <v>0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2" s="29" customFormat="1" ht="12.75">
      <c r="A26" s="22">
        <v>21</v>
      </c>
      <c r="B26" s="30"/>
      <c r="C26" s="24"/>
      <c r="D26" s="25"/>
      <c r="E26" s="25"/>
      <c r="F26" s="25"/>
      <c r="G26" s="25"/>
      <c r="H26" s="26">
        <f t="shared" si="0"/>
        <v>0</v>
      </c>
      <c r="I26" s="27">
        <f t="shared" si="1"/>
        <v>0</v>
      </c>
      <c r="J26" s="27">
        <f t="shared" si="2"/>
        <v>0</v>
      </c>
      <c r="K26" s="26">
        <f t="shared" si="3"/>
        <v>0</v>
      </c>
      <c r="L26" s="70"/>
      <c r="M26" s="26">
        <f t="shared" si="4"/>
        <v>0</v>
      </c>
      <c r="N26" s="26">
        <f t="shared" si="5"/>
        <v>0</v>
      </c>
      <c r="O26" s="28">
        <f t="shared" si="6"/>
        <v>0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1:32" s="29" customFormat="1" ht="12.75">
      <c r="A27" s="22">
        <v>22</v>
      </c>
      <c r="B27" s="30"/>
      <c r="C27" s="24"/>
      <c r="D27" s="25"/>
      <c r="E27" s="25"/>
      <c r="F27" s="25"/>
      <c r="G27" s="25"/>
      <c r="H27" s="26">
        <f t="shared" si="0"/>
        <v>0</v>
      </c>
      <c r="I27" s="27">
        <f t="shared" si="1"/>
        <v>0</v>
      </c>
      <c r="J27" s="27">
        <f t="shared" si="2"/>
        <v>0</v>
      </c>
      <c r="K27" s="26">
        <f t="shared" si="3"/>
        <v>0</v>
      </c>
      <c r="L27" s="70"/>
      <c r="M27" s="26">
        <f t="shared" si="4"/>
        <v>0</v>
      </c>
      <c r="N27" s="26">
        <f t="shared" si="5"/>
        <v>0</v>
      </c>
      <c r="O27" s="28">
        <f t="shared" si="6"/>
        <v>0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s="29" customFormat="1" ht="12.75">
      <c r="A28" s="22">
        <v>23</v>
      </c>
      <c r="B28" s="30"/>
      <c r="C28" s="24"/>
      <c r="D28" s="25"/>
      <c r="E28" s="25"/>
      <c r="F28" s="25"/>
      <c r="G28" s="25"/>
      <c r="H28" s="26">
        <f t="shared" si="0"/>
        <v>0</v>
      </c>
      <c r="I28" s="27">
        <f t="shared" si="1"/>
        <v>0</v>
      </c>
      <c r="J28" s="27">
        <f t="shared" si="2"/>
        <v>0</v>
      </c>
      <c r="K28" s="26">
        <f t="shared" si="3"/>
        <v>0</v>
      </c>
      <c r="L28" s="70"/>
      <c r="M28" s="26">
        <f t="shared" si="4"/>
        <v>0</v>
      </c>
      <c r="N28" s="26">
        <f t="shared" si="5"/>
        <v>0</v>
      </c>
      <c r="O28" s="28">
        <f t="shared" si="6"/>
        <v>0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s="29" customFormat="1" ht="12.75">
      <c r="A29" s="22">
        <v>24</v>
      </c>
      <c r="B29" s="30"/>
      <c r="C29" s="24"/>
      <c r="D29" s="25"/>
      <c r="E29" s="25"/>
      <c r="F29" s="25"/>
      <c r="G29" s="25"/>
      <c r="H29" s="26">
        <f t="shared" si="0"/>
        <v>0</v>
      </c>
      <c r="I29" s="27">
        <f t="shared" si="1"/>
        <v>0</v>
      </c>
      <c r="J29" s="27">
        <f t="shared" si="2"/>
        <v>0</v>
      </c>
      <c r="K29" s="26">
        <f t="shared" si="3"/>
        <v>0</v>
      </c>
      <c r="L29" s="70"/>
      <c r="M29" s="26">
        <f t="shared" si="4"/>
        <v>0</v>
      </c>
      <c r="N29" s="26">
        <f t="shared" si="5"/>
        <v>0</v>
      </c>
      <c r="O29" s="28">
        <f t="shared" si="6"/>
        <v>0</v>
      </c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1:32" s="29" customFormat="1" ht="12.75">
      <c r="A30" s="22">
        <v>25</v>
      </c>
      <c r="B30" s="30"/>
      <c r="C30" s="31"/>
      <c r="D30" s="25"/>
      <c r="E30" s="25"/>
      <c r="F30" s="25"/>
      <c r="G30" s="25"/>
      <c r="H30" s="26">
        <f t="shared" si="0"/>
        <v>0</v>
      </c>
      <c r="I30" s="27">
        <f t="shared" si="1"/>
        <v>0</v>
      </c>
      <c r="J30" s="27">
        <f t="shared" si="2"/>
        <v>0</v>
      </c>
      <c r="K30" s="26">
        <f t="shared" si="3"/>
        <v>0</v>
      </c>
      <c r="L30" s="70"/>
      <c r="M30" s="26">
        <f t="shared" si="4"/>
        <v>0</v>
      </c>
      <c r="N30" s="26">
        <f t="shared" si="5"/>
        <v>0</v>
      </c>
      <c r="O30" s="28">
        <f t="shared" si="6"/>
        <v>0</v>
      </c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29" customFormat="1" ht="12.75">
      <c r="A31" s="22">
        <v>26</v>
      </c>
      <c r="B31" s="30"/>
      <c r="C31" s="31"/>
      <c r="D31" s="25"/>
      <c r="E31" s="25"/>
      <c r="F31" s="25"/>
      <c r="G31" s="25"/>
      <c r="H31" s="26">
        <f t="shared" si="0"/>
        <v>0</v>
      </c>
      <c r="I31" s="27">
        <f t="shared" si="1"/>
        <v>0</v>
      </c>
      <c r="J31" s="27">
        <f t="shared" si="2"/>
        <v>0</v>
      </c>
      <c r="K31" s="26">
        <f t="shared" si="3"/>
        <v>0</v>
      </c>
      <c r="L31" s="70"/>
      <c r="M31" s="26">
        <f t="shared" si="4"/>
        <v>0</v>
      </c>
      <c r="N31" s="26">
        <f t="shared" si="5"/>
        <v>0</v>
      </c>
      <c r="O31" s="28">
        <f t="shared" si="6"/>
        <v>0</v>
      </c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29" customFormat="1" ht="12.75">
      <c r="A32" s="22">
        <v>27</v>
      </c>
      <c r="B32" s="30"/>
      <c r="C32" s="31"/>
      <c r="D32" s="25"/>
      <c r="E32" s="25"/>
      <c r="F32" s="25"/>
      <c r="G32" s="25"/>
      <c r="H32" s="26">
        <f t="shared" si="0"/>
        <v>0</v>
      </c>
      <c r="I32" s="27">
        <f t="shared" si="1"/>
        <v>0</v>
      </c>
      <c r="J32" s="27">
        <f t="shared" si="2"/>
        <v>0</v>
      </c>
      <c r="K32" s="26">
        <f t="shared" si="3"/>
        <v>0</v>
      </c>
      <c r="L32" s="70"/>
      <c r="M32" s="26">
        <f t="shared" si="4"/>
        <v>0</v>
      </c>
      <c r="N32" s="26">
        <f t="shared" si="5"/>
        <v>0</v>
      </c>
      <c r="O32" s="28">
        <f t="shared" si="6"/>
        <v>0</v>
      </c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29" customFormat="1" ht="12.75">
      <c r="A33" s="22">
        <v>28</v>
      </c>
      <c r="B33" s="30"/>
      <c r="C33" s="31"/>
      <c r="D33" s="25"/>
      <c r="E33" s="25"/>
      <c r="F33" s="25"/>
      <c r="G33" s="25"/>
      <c r="H33" s="26">
        <f t="shared" si="0"/>
        <v>0</v>
      </c>
      <c r="I33" s="27">
        <f t="shared" si="1"/>
        <v>0</v>
      </c>
      <c r="J33" s="27">
        <f t="shared" si="2"/>
        <v>0</v>
      </c>
      <c r="K33" s="26">
        <f t="shared" si="3"/>
        <v>0</v>
      </c>
      <c r="L33" s="70"/>
      <c r="M33" s="26">
        <f t="shared" si="4"/>
        <v>0</v>
      </c>
      <c r="N33" s="26">
        <f t="shared" si="5"/>
        <v>0</v>
      </c>
      <c r="O33" s="28">
        <f t="shared" si="6"/>
        <v>0</v>
      </c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29" customFormat="1" ht="12.75">
      <c r="A34" s="22">
        <v>29</v>
      </c>
      <c r="B34" s="30"/>
      <c r="C34" s="31"/>
      <c r="D34" s="25"/>
      <c r="E34" s="25"/>
      <c r="F34" s="25"/>
      <c r="G34" s="25"/>
      <c r="H34" s="26">
        <f t="shared" si="0"/>
        <v>0</v>
      </c>
      <c r="I34" s="27">
        <f t="shared" si="1"/>
        <v>0</v>
      </c>
      <c r="J34" s="27">
        <f t="shared" si="2"/>
        <v>0</v>
      </c>
      <c r="K34" s="26">
        <f t="shared" si="3"/>
        <v>0</v>
      </c>
      <c r="L34" s="70"/>
      <c r="M34" s="26">
        <f t="shared" si="4"/>
        <v>0</v>
      </c>
      <c r="N34" s="26">
        <f t="shared" si="5"/>
        <v>0</v>
      </c>
      <c r="O34" s="28">
        <f t="shared" si="6"/>
        <v>0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29" customFormat="1" ht="12.75">
      <c r="A35" s="22">
        <v>30</v>
      </c>
      <c r="B35" s="30"/>
      <c r="C35" s="31"/>
      <c r="D35" s="25"/>
      <c r="E35" s="25"/>
      <c r="F35" s="25"/>
      <c r="G35" s="25"/>
      <c r="H35" s="26">
        <f t="shared" si="0"/>
        <v>0</v>
      </c>
      <c r="I35" s="27">
        <f t="shared" si="1"/>
        <v>0</v>
      </c>
      <c r="J35" s="27">
        <f t="shared" si="2"/>
        <v>0</v>
      </c>
      <c r="K35" s="26">
        <f t="shared" si="3"/>
        <v>0</v>
      </c>
      <c r="L35" s="70"/>
      <c r="M35" s="26">
        <f t="shared" si="4"/>
        <v>0</v>
      </c>
      <c r="N35" s="26">
        <f t="shared" si="5"/>
        <v>0</v>
      </c>
      <c r="O35" s="28">
        <f t="shared" si="6"/>
        <v>0</v>
      </c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29" customFormat="1" ht="12.75">
      <c r="A36" s="22">
        <v>31</v>
      </c>
      <c r="B36" s="30"/>
      <c r="C36" s="31"/>
      <c r="D36" s="25"/>
      <c r="E36" s="25"/>
      <c r="F36" s="25"/>
      <c r="G36" s="25"/>
      <c r="H36" s="26">
        <f t="shared" si="0"/>
        <v>0</v>
      </c>
      <c r="I36" s="27">
        <f t="shared" si="1"/>
        <v>0</v>
      </c>
      <c r="J36" s="27">
        <f t="shared" si="2"/>
        <v>0</v>
      </c>
      <c r="K36" s="26">
        <f t="shared" si="3"/>
        <v>0</v>
      </c>
      <c r="L36" s="70"/>
      <c r="M36" s="26">
        <f t="shared" si="4"/>
        <v>0</v>
      </c>
      <c r="N36" s="26">
        <f t="shared" si="5"/>
        <v>0</v>
      </c>
      <c r="O36" s="28">
        <f t="shared" si="6"/>
        <v>0</v>
      </c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29" customFormat="1" ht="12.75">
      <c r="A37" s="22">
        <v>32</v>
      </c>
      <c r="B37" s="30" t="s">
        <v>2</v>
      </c>
      <c r="C37" s="31"/>
      <c r="D37" s="25"/>
      <c r="E37" s="25"/>
      <c r="F37" s="25"/>
      <c r="G37" s="25"/>
      <c r="H37" s="26">
        <f t="shared" si="0"/>
        <v>0</v>
      </c>
      <c r="I37" s="27">
        <f t="shared" si="1"/>
        <v>0</v>
      </c>
      <c r="J37" s="27">
        <f t="shared" si="2"/>
        <v>0</v>
      </c>
      <c r="K37" s="26">
        <f t="shared" si="3"/>
        <v>0</v>
      </c>
      <c r="L37" s="70"/>
      <c r="M37" s="26">
        <f t="shared" si="4"/>
        <v>0</v>
      </c>
      <c r="N37" s="26">
        <f t="shared" si="5"/>
        <v>0</v>
      </c>
      <c r="O37" s="28">
        <f t="shared" si="6"/>
        <v>0</v>
      </c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1" customFormat="1" ht="22.5" customHeight="1" thickBot="1">
      <c r="A38" s="32"/>
      <c r="B38" s="33"/>
      <c r="C38" s="34" t="s">
        <v>2</v>
      </c>
      <c r="D38" s="35">
        <f>SUM(D6:D37)</f>
        <v>0</v>
      </c>
      <c r="E38" s="36">
        <f>SUM(E6:E37)</f>
        <v>0</v>
      </c>
      <c r="F38" s="35">
        <f>SUM(F6:F37)</f>
        <v>0</v>
      </c>
      <c r="G38" s="35">
        <f>SUM(G6:G37)</f>
        <v>0</v>
      </c>
      <c r="H38" s="36">
        <f>SUM(H6:H37)</f>
        <v>0</v>
      </c>
      <c r="I38" s="37">
        <f t="shared" si="1"/>
        <v>0</v>
      </c>
      <c r="J38" s="37">
        <f t="shared" si="2"/>
        <v>0</v>
      </c>
      <c r="K38" s="38">
        <f>SUM(K6:K37)</f>
        <v>0</v>
      </c>
      <c r="L38" s="38">
        <f>SUM(L6:L37)</f>
        <v>0</v>
      </c>
      <c r="M38" s="38">
        <f>SUM(M6:M37)</f>
        <v>0</v>
      </c>
      <c r="N38" s="39">
        <f>SUM(N6:N37)</f>
        <v>0</v>
      </c>
      <c r="O38" s="40">
        <f>SUM(O6:O37)</f>
        <v>0</v>
      </c>
      <c r="P38" s="29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1" customFormat="1" ht="18.75" customHeight="1" thickBot="1" thickTop="1">
      <c r="A39" s="42"/>
      <c r="B39" s="43"/>
      <c r="C39" s="44" t="s">
        <v>18</v>
      </c>
      <c r="E39" s="45">
        <f>H38-K38</f>
        <v>0</v>
      </c>
      <c r="F39" s="46"/>
      <c r="G39" s="46"/>
      <c r="H39" s="46"/>
      <c r="I39" s="46"/>
      <c r="N39" s="46"/>
      <c r="O39" s="47" t="s">
        <v>19</v>
      </c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ht="12.75" thickTop="1"/>
    <row r="42" spans="1:9" ht="12">
      <c r="A42" s="1"/>
      <c r="B42" s="1"/>
      <c r="C42" s="48"/>
      <c r="G42" s="1"/>
      <c r="H42" s="1"/>
      <c r="I42" s="1"/>
    </row>
    <row r="43" spans="1:9" ht="19.5">
      <c r="A43" s="49"/>
      <c r="B43" s="50"/>
      <c r="C43" s="51"/>
      <c r="D43" s="52"/>
      <c r="G43" s="53"/>
      <c r="H43" s="53"/>
      <c r="I43" s="53"/>
    </row>
    <row r="44" spans="1:14" ht="15.75">
      <c r="A44" s="1"/>
      <c r="B44" s="1"/>
      <c r="C44" s="51"/>
      <c r="D44" s="52"/>
      <c r="G44" s="1"/>
      <c r="H44" s="1"/>
      <c r="I44" s="1"/>
      <c r="N44" s="1"/>
    </row>
    <row r="52" spans="23:26" ht="12.75">
      <c r="W52" s="54"/>
      <c r="X52" s="55"/>
      <c r="Y52" s="56"/>
      <c r="Z52" s="57"/>
    </row>
    <row r="53" spans="23:26" ht="12.75">
      <c r="W53" s="54"/>
      <c r="X53" s="55"/>
      <c r="Y53" s="56"/>
      <c r="Z53" s="57"/>
    </row>
    <row r="54" spans="23:26" ht="12.75">
      <c r="W54" s="54"/>
      <c r="X54" s="55"/>
      <c r="Y54" s="56"/>
      <c r="Z54" s="57"/>
    </row>
    <row r="55" spans="23:26" ht="12.75">
      <c r="W55" s="54"/>
      <c r="X55" s="55"/>
      <c r="Y55" s="56"/>
      <c r="Z55" s="57"/>
    </row>
    <row r="56" spans="7:26" ht="12.75">
      <c r="G56" s="2"/>
      <c r="H56" s="2"/>
      <c r="I56" s="2"/>
      <c r="W56" s="54"/>
      <c r="X56" s="55"/>
      <c r="Y56" s="56"/>
      <c r="Z56" s="57"/>
    </row>
    <row r="57" spans="23:26" ht="12.75">
      <c r="W57" s="54"/>
      <c r="X57" s="55"/>
      <c r="Y57" s="56"/>
      <c r="Z57" s="57"/>
    </row>
    <row r="58" spans="23:26" ht="12.75">
      <c r="W58" s="54"/>
      <c r="X58" s="55"/>
      <c r="Y58" s="56"/>
      <c r="Z58" s="57"/>
    </row>
    <row r="59" spans="23:26" ht="12.75">
      <c r="W59" s="54"/>
      <c r="X59" s="55"/>
      <c r="Y59" s="56"/>
      <c r="Z59" s="57"/>
    </row>
    <row r="60" spans="23:26" ht="12.75">
      <c r="W60" s="54"/>
      <c r="X60" s="55"/>
      <c r="Y60" s="56"/>
      <c r="Z60" s="57"/>
    </row>
    <row r="61" spans="4:26" ht="12.75">
      <c r="D61" s="58"/>
      <c r="E61" s="58"/>
      <c r="F61" s="58"/>
      <c r="G61" s="58"/>
      <c r="H61" s="58"/>
      <c r="I61" s="58"/>
      <c r="W61" s="54"/>
      <c r="X61" s="55"/>
      <c r="Y61" s="56"/>
      <c r="Z61" s="57"/>
    </row>
    <row r="62" spans="4:26" ht="12.75">
      <c r="D62" s="58"/>
      <c r="E62" s="58"/>
      <c r="F62" s="58"/>
      <c r="G62" s="58"/>
      <c r="H62" s="58"/>
      <c r="I62" s="58"/>
      <c r="W62" s="54"/>
      <c r="X62" s="55"/>
      <c r="Y62" s="56"/>
      <c r="Z62" s="57"/>
    </row>
    <row r="63" spans="4:26" ht="12.75">
      <c r="D63" s="58"/>
      <c r="E63" s="58"/>
      <c r="F63" s="58"/>
      <c r="G63" s="58"/>
      <c r="H63" s="58"/>
      <c r="I63" s="58"/>
      <c r="W63" s="54"/>
      <c r="X63" s="55"/>
      <c r="Y63" s="56"/>
      <c r="Z63" s="57"/>
    </row>
    <row r="64" spans="4:26" ht="12.75">
      <c r="D64" s="58"/>
      <c r="E64" s="58"/>
      <c r="F64" s="58"/>
      <c r="G64" s="58"/>
      <c r="H64" s="58"/>
      <c r="I64" s="58"/>
      <c r="W64" s="54"/>
      <c r="X64" s="55"/>
      <c r="Y64" s="56"/>
      <c r="Z64" s="57"/>
    </row>
    <row r="65" spans="4:26" ht="12.75">
      <c r="D65" s="58"/>
      <c r="E65" s="58"/>
      <c r="F65" s="58"/>
      <c r="G65" s="58"/>
      <c r="H65" s="58"/>
      <c r="I65" s="58"/>
      <c r="W65" s="54"/>
      <c r="X65" s="55"/>
      <c r="Y65" s="56"/>
      <c r="Z65" s="57"/>
    </row>
    <row r="66" spans="4:26" ht="12.75">
      <c r="D66" s="58"/>
      <c r="E66" s="58"/>
      <c r="F66" s="58"/>
      <c r="G66" s="58"/>
      <c r="H66" s="58"/>
      <c r="I66" s="58"/>
      <c r="W66" s="54"/>
      <c r="X66" s="55"/>
      <c r="Y66" s="56"/>
      <c r="Z66" s="57"/>
    </row>
    <row r="67" spans="4:26" ht="12.75">
      <c r="D67" s="58"/>
      <c r="E67" s="58"/>
      <c r="F67" s="58"/>
      <c r="G67" s="58"/>
      <c r="H67" s="58"/>
      <c r="I67" s="58"/>
      <c r="W67" s="54"/>
      <c r="X67" s="55"/>
      <c r="Y67" s="56"/>
      <c r="Z67" s="57"/>
    </row>
    <row r="68" spans="4:26" ht="12.75">
      <c r="D68" s="58"/>
      <c r="E68" s="58"/>
      <c r="F68" s="58"/>
      <c r="G68" s="58"/>
      <c r="H68" s="58"/>
      <c r="I68" s="58"/>
      <c r="W68" s="54"/>
      <c r="X68" s="55"/>
      <c r="Y68" s="56"/>
      <c r="Z68" s="57"/>
    </row>
    <row r="69" spans="4:26" ht="12.75">
      <c r="D69" s="58"/>
      <c r="E69" s="58"/>
      <c r="F69" s="58"/>
      <c r="G69" s="58"/>
      <c r="H69" s="58"/>
      <c r="I69" s="58"/>
      <c r="W69" s="54"/>
      <c r="X69" s="55"/>
      <c r="Y69" s="56"/>
      <c r="Z69" s="57"/>
    </row>
    <row r="70" spans="4:26" ht="12.75">
      <c r="D70" s="58"/>
      <c r="E70" s="58"/>
      <c r="F70" s="58"/>
      <c r="G70" s="58"/>
      <c r="H70" s="58"/>
      <c r="I70" s="58"/>
      <c r="W70" s="54"/>
      <c r="X70" s="55"/>
      <c r="Y70" s="56"/>
      <c r="Z70" s="57"/>
    </row>
    <row r="71" spans="4:26" ht="12.75">
      <c r="D71" s="58"/>
      <c r="E71" s="58"/>
      <c r="F71" s="58"/>
      <c r="G71" s="58"/>
      <c r="H71" s="58"/>
      <c r="I71" s="58"/>
      <c r="W71" s="54"/>
      <c r="X71" s="55"/>
      <c r="Y71" s="56"/>
      <c r="Z71" s="57"/>
    </row>
    <row r="72" spans="4:26" ht="12.75">
      <c r="D72" s="58"/>
      <c r="E72" s="58"/>
      <c r="F72" s="58"/>
      <c r="G72" s="58"/>
      <c r="H72" s="58"/>
      <c r="I72" s="58"/>
      <c r="W72" s="54"/>
      <c r="X72" s="55"/>
      <c r="Y72" s="56"/>
      <c r="Z72" s="57"/>
    </row>
    <row r="73" spans="4:26" ht="12.75">
      <c r="D73" s="58"/>
      <c r="E73" s="58"/>
      <c r="F73" s="58"/>
      <c r="G73" s="58"/>
      <c r="H73" s="58"/>
      <c r="I73" s="58"/>
      <c r="W73" s="54"/>
      <c r="X73" s="55"/>
      <c r="Y73" s="56"/>
      <c r="Z73" s="57"/>
    </row>
    <row r="74" spans="4:26" ht="12.75">
      <c r="D74" s="58"/>
      <c r="E74" s="58"/>
      <c r="F74" s="58"/>
      <c r="G74" s="58"/>
      <c r="H74" s="58"/>
      <c r="I74" s="58"/>
      <c r="W74" s="54"/>
      <c r="X74" s="55"/>
      <c r="Y74" s="56"/>
      <c r="Z74" s="57"/>
    </row>
    <row r="75" spans="4:26" ht="12.75">
      <c r="D75" s="58"/>
      <c r="E75" s="58"/>
      <c r="F75" s="58"/>
      <c r="G75" s="58"/>
      <c r="H75" s="58"/>
      <c r="I75" s="58"/>
      <c r="W75" s="54"/>
      <c r="X75" s="55"/>
      <c r="Y75" s="56"/>
      <c r="Z75" s="57"/>
    </row>
    <row r="76" spans="4:26" ht="12.75">
      <c r="D76" s="58"/>
      <c r="E76" s="58"/>
      <c r="F76" s="58"/>
      <c r="G76" s="58"/>
      <c r="H76" s="58"/>
      <c r="I76" s="58"/>
      <c r="W76" s="54"/>
      <c r="X76" s="55"/>
      <c r="Y76" s="56"/>
      <c r="Z76" s="57"/>
    </row>
    <row r="77" spans="4:26" ht="12.75">
      <c r="D77" s="58"/>
      <c r="E77" s="58"/>
      <c r="F77" s="58"/>
      <c r="G77" s="58"/>
      <c r="H77" s="58"/>
      <c r="I77" s="58"/>
      <c r="W77" s="54"/>
      <c r="X77" s="55"/>
      <c r="Y77" s="56"/>
      <c r="Z77" s="57"/>
    </row>
    <row r="78" spans="4:26" ht="12.75">
      <c r="D78" s="58"/>
      <c r="E78" s="58"/>
      <c r="F78" s="58"/>
      <c r="G78" s="58"/>
      <c r="H78" s="58"/>
      <c r="I78" s="58"/>
      <c r="W78" s="54"/>
      <c r="X78" s="55"/>
      <c r="Y78" s="56"/>
      <c r="Z78" s="57"/>
    </row>
    <row r="79" spans="4:26" ht="12.75">
      <c r="D79" s="58"/>
      <c r="E79" s="58"/>
      <c r="F79" s="58"/>
      <c r="G79" s="58"/>
      <c r="H79" s="58"/>
      <c r="I79" s="58"/>
      <c r="W79" s="59"/>
      <c r="X79" s="60"/>
      <c r="Y79" s="61"/>
      <c r="Z79" s="60"/>
    </row>
    <row r="80" spans="4:26" ht="16.5" thickBot="1">
      <c r="D80" s="58"/>
      <c r="E80" s="58"/>
      <c r="F80" s="58"/>
      <c r="G80" s="58"/>
      <c r="H80" s="58"/>
      <c r="I80" s="58"/>
      <c r="W80" s="62"/>
      <c r="X80" s="62"/>
      <c r="Y80" s="62"/>
      <c r="Z80" s="63"/>
    </row>
    <row r="81" spans="4:26" ht="13.5" thickTop="1">
      <c r="D81" s="58"/>
      <c r="E81" s="58"/>
      <c r="F81" s="58"/>
      <c r="G81" s="58"/>
      <c r="H81" s="58"/>
      <c r="I81" s="58"/>
      <c r="T81" s="64"/>
      <c r="U81" s="64"/>
      <c r="V81" s="64"/>
      <c r="W81" s="64"/>
      <c r="X81" s="64"/>
      <c r="Y81" s="64"/>
      <c r="Z81" s="65"/>
    </row>
    <row r="82" spans="4:9" ht="12">
      <c r="D82" s="58"/>
      <c r="E82" s="58"/>
      <c r="F82" s="58"/>
      <c r="G82" s="58"/>
      <c r="H82" s="58"/>
      <c r="I82" s="58"/>
    </row>
    <row r="83" spans="4:9" ht="12">
      <c r="D83" s="58"/>
      <c r="E83" s="58"/>
      <c r="F83" s="58"/>
      <c r="G83" s="58"/>
      <c r="H83" s="58"/>
      <c r="I83" s="58"/>
    </row>
    <row r="84" spans="4:9" ht="12">
      <c r="D84" s="58"/>
      <c r="E84" s="58"/>
      <c r="F84" s="58"/>
      <c r="G84" s="58"/>
      <c r="H84" s="58"/>
      <c r="I84" s="58"/>
    </row>
    <row r="85" spans="4:9" ht="12">
      <c r="D85" s="58"/>
      <c r="E85" s="58"/>
      <c r="F85" s="58"/>
      <c r="G85" s="58"/>
      <c r="H85" s="58"/>
      <c r="I85" s="58"/>
    </row>
    <row r="86" spans="4:9" ht="12">
      <c r="D86" s="58"/>
      <c r="E86" s="58"/>
      <c r="F86" s="58"/>
      <c r="G86" s="58"/>
      <c r="H86" s="58"/>
      <c r="I86" s="58"/>
    </row>
    <row r="87" spans="4:9" ht="12">
      <c r="D87" s="58"/>
      <c r="E87" s="58"/>
      <c r="F87" s="58"/>
      <c r="G87" s="58"/>
      <c r="H87" s="58"/>
      <c r="I87" s="58"/>
    </row>
    <row r="88" spans="4:9" ht="12">
      <c r="D88" s="58"/>
      <c r="E88" s="58"/>
      <c r="F88" s="58"/>
      <c r="G88" s="58"/>
      <c r="H88" s="58"/>
      <c r="I88" s="58"/>
    </row>
    <row r="89" spans="4:9" ht="12">
      <c r="D89" s="58"/>
      <c r="E89" s="58"/>
      <c r="F89" s="58"/>
      <c r="G89" s="58"/>
      <c r="H89" s="58"/>
      <c r="I89" s="58"/>
    </row>
    <row r="90" spans="4:9" ht="12">
      <c r="D90" s="58"/>
      <c r="E90" s="58"/>
      <c r="F90" s="58"/>
      <c r="G90" s="58"/>
      <c r="H90" s="58"/>
      <c r="I90" s="58"/>
    </row>
    <row r="91" spans="4:9" ht="12">
      <c r="D91" s="58"/>
      <c r="E91" s="58"/>
      <c r="F91" s="58"/>
      <c r="G91" s="58"/>
      <c r="H91" s="58"/>
      <c r="I91" s="58"/>
    </row>
    <row r="92" spans="4:9" ht="12">
      <c r="D92" s="58"/>
      <c r="E92" s="58"/>
      <c r="F92" s="58"/>
      <c r="G92" s="58"/>
      <c r="H92" s="58"/>
      <c r="I92" s="58"/>
    </row>
    <row r="93" spans="4:9" ht="12">
      <c r="D93" s="58"/>
      <c r="E93" s="58"/>
      <c r="F93" s="58"/>
      <c r="G93" s="58"/>
      <c r="H93" s="58"/>
      <c r="I93" s="58"/>
    </row>
  </sheetData>
  <sheetProtection password="DA7F" sheet="1" objects="1" scenarios="1" insertRows="0"/>
  <mergeCells count="1">
    <mergeCell ref="J4:M4"/>
  </mergeCells>
  <printOptions horizontalCentered="1" verticalCentered="1"/>
  <pageMargins left="0.39" right="0.38" top="0.5" bottom="0.5" header="0.5" footer="0.5"/>
  <pageSetup fitToHeight="2" fitToWidth="2" horizontalDpi="300" verticalDpi="3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Surety Bonds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Mahl</dc:creator>
  <cp:keywords/>
  <dc:description/>
  <cp:lastModifiedBy>Jeff</cp:lastModifiedBy>
  <dcterms:created xsi:type="dcterms:W3CDTF">2005-08-12T14:55:10Z</dcterms:created>
  <dcterms:modified xsi:type="dcterms:W3CDTF">2008-02-12T18:24:00Z</dcterms:modified>
  <cp:category/>
  <cp:version/>
  <cp:contentType/>
  <cp:contentStatus/>
</cp:coreProperties>
</file>